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H19" i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G22" i="1" s="1"/>
  <c r="H24" i="1"/>
  <c r="H23" i="1" s="1"/>
  <c r="I24" i="1"/>
  <c r="I23" i="1" s="1"/>
  <c r="K24" i="1"/>
  <c r="K23" i="1" s="1"/>
  <c r="K22" i="1" s="1"/>
  <c r="J25" i="1"/>
  <c r="J26" i="1"/>
  <c r="D27" i="1"/>
  <c r="E27" i="1"/>
  <c r="F27" i="1"/>
  <c r="G27" i="1"/>
  <c r="H27" i="1"/>
  <c r="I27" i="1"/>
  <c r="J27" i="1"/>
  <c r="K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K30" i="1"/>
  <c r="K29" i="1" s="1"/>
  <c r="J31" i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J36" i="1" s="1"/>
  <c r="I36" i="1"/>
  <c r="I35" i="1" s="1"/>
  <c r="K36" i="1"/>
  <c r="K35" i="1" s="1"/>
  <c r="J37" i="1"/>
  <c r="D38" i="1"/>
  <c r="E38" i="1"/>
  <c r="F38" i="1"/>
  <c r="G38" i="1"/>
  <c r="H38" i="1"/>
  <c r="I38" i="1"/>
  <c r="J38" i="1" s="1"/>
  <c r="K38" i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K42" i="1"/>
  <c r="K41" i="1" s="1"/>
  <c r="K40" i="1" s="1"/>
  <c r="J43" i="1"/>
  <c r="J44" i="1"/>
  <c r="J45" i="1"/>
  <c r="D46" i="1"/>
  <c r="E46" i="1"/>
  <c r="F46" i="1"/>
  <c r="G46" i="1"/>
  <c r="H46" i="1"/>
  <c r="J46" i="1" s="1"/>
  <c r="I46" i="1"/>
  <c r="K46" i="1"/>
  <c r="J47" i="1"/>
  <c r="D50" i="1"/>
  <c r="D49" i="1" s="1"/>
  <c r="D48" i="1" s="1"/>
  <c r="E50" i="1"/>
  <c r="E49" i="1" s="1"/>
  <c r="E48" i="1" s="1"/>
  <c r="F50" i="1"/>
  <c r="F49" i="1" s="1"/>
  <c r="F48" i="1" s="1"/>
  <c r="G50" i="1"/>
  <c r="G49" i="1" s="1"/>
  <c r="G48" i="1" s="1"/>
  <c r="H50" i="1"/>
  <c r="H49" i="1" s="1"/>
  <c r="I50" i="1"/>
  <c r="I49" i="1" s="1"/>
  <c r="I48" i="1" s="1"/>
  <c r="J50" i="1"/>
  <c r="K50" i="1"/>
  <c r="K49" i="1" s="1"/>
  <c r="K48" i="1" s="1"/>
  <c r="J51" i="1"/>
  <c r="D52" i="1"/>
  <c r="E52" i="1"/>
  <c r="F52" i="1"/>
  <c r="G52" i="1"/>
  <c r="H52" i="1"/>
  <c r="J52" i="1" s="1"/>
  <c r="I52" i="1"/>
  <c r="K52" i="1"/>
  <c r="J53" i="1"/>
  <c r="D55" i="1"/>
  <c r="E55" i="1"/>
  <c r="F55" i="1"/>
  <c r="G55" i="1"/>
  <c r="H55" i="1"/>
  <c r="J55" i="1" s="1"/>
  <c r="I55" i="1"/>
  <c r="K55" i="1"/>
  <c r="J56" i="1"/>
  <c r="J57" i="1"/>
  <c r="D58" i="1"/>
  <c r="E58" i="1"/>
  <c r="F58" i="1"/>
  <c r="G58" i="1"/>
  <c r="H58" i="1"/>
  <c r="I58" i="1"/>
  <c r="J58" i="1" s="1"/>
  <c r="K58" i="1"/>
  <c r="J59" i="1"/>
  <c r="D12" i="1" l="1"/>
  <c r="D54" i="1" s="1"/>
  <c r="I22" i="1"/>
  <c r="K12" i="1"/>
  <c r="K54" i="1" s="1"/>
  <c r="F22" i="1"/>
  <c r="H13" i="1"/>
  <c r="J14" i="1"/>
  <c r="J23" i="1"/>
  <c r="H48" i="1"/>
  <c r="J48" i="1" s="1"/>
  <c r="J49" i="1"/>
  <c r="I12" i="1"/>
  <c r="I54" i="1" s="1"/>
  <c r="E22" i="1"/>
  <c r="E12" i="1" s="1"/>
  <c r="E54" i="1" s="1"/>
  <c r="D22" i="1"/>
  <c r="F12" i="1"/>
  <c r="F54" i="1" s="1"/>
  <c r="H40" i="1"/>
  <c r="J40" i="1" s="1"/>
  <c r="J41" i="1"/>
  <c r="G12" i="1"/>
  <c r="G54" i="1" s="1"/>
  <c r="J19" i="1"/>
  <c r="H35" i="1"/>
  <c r="J35" i="1" s="1"/>
  <c r="J30" i="1"/>
  <c r="J42" i="1"/>
  <c r="J24" i="1"/>
  <c r="H22" i="1" l="1"/>
  <c r="J22" i="1" s="1"/>
  <c r="J13" i="1"/>
  <c r="H12" i="1"/>
  <c r="J12" i="1" l="1"/>
  <c r="H54" i="1"/>
  <c r="J54" i="1" s="1"/>
</calcChain>
</file>

<file path=xl/sharedStrings.xml><?xml version="1.0" encoding="utf-8"?>
<sst xmlns="http://schemas.openxmlformats.org/spreadsheetml/2006/main" count="189" uniqueCount="169">
  <si>
    <t>JUDETUL  VASLUI</t>
  </si>
  <si>
    <t>COMUNA ZAPODENI</t>
  </si>
  <si>
    <t xml:space="preserve"> Anexa 13</t>
  </si>
  <si>
    <t>Cont de executie - Cheltuieli - Bugetul local</t>
  </si>
  <si>
    <t>Trimestrul: 2,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</si>
  <si>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</si>
  <si>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</si>
  <si>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</si>
  <si>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</si>
  <si>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</si>
  <si>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</si>
  <si>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</si>
  <si>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</si>
  <si>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</si>
  <si>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</si>
  <si>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</si>
  <si>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</si>
  <si>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</si>
  <si>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</si>
  <si>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</si>
  <si>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</si>
  <si>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</si>
  <si>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</si>
  <si>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</si>
  <si>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</si>
  <si>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</si>
  <si>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</si>
  <si>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</si>
  <si>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</si>
  <si>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</si>
  <si>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</si>
  <si>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</si>
  <si>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</si>
  <si>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</si>
  <si>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</si>
  <si>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</si>
  <si>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</si>
  <si>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</si>
  <si>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</si>
  <si>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</si>
  <si>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</si>
  <si>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</si>
  <si>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</si>
  <si>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</si>
  <si>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</si>
  <si>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</si>
  <si>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</si>
  <si>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</si>
  <si>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</si>
  <si>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</si>
  <si>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</si>
  <si>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</si>
  <si>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</si>
  <si>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</si>
  <si>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</si>
  <si>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</si>
  <si>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</si>
  <si>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</si>
  <si>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</si>
  <si>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</si>
  <si>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</si>
  <si>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</si>
  <si>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</si>
  <si>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</si>
  <si>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</si>
  <si>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</si>
  <si>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</si>
  <si>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</si>
  <si>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</si>
  <si>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</si>
  <si>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</si>
  <si>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</si>
  <si>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</si>
  <si>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</si>
  <si>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</si>
  <si>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</si>
  <si>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</si>
  <si>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</si>
  <si>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</si>
  <si>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</si>
  <si>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</si>
  <si>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</si>
  <si>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66</t>
  </si>
  <si>
    <t>Servicii religioase</t>
  </si>
  <si>
    <t>67.02.06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</si>
  <si>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</si>
  <si>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</si>
  <si>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</si>
  <si>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</si>
  <si>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</si>
  <si>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</si>
  <si>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</si>
  <si>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</si>
  <si>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</si>
  <si>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</si>
  <si>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</si>
  <si>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</si>
  <si>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</si>
  <si>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</si>
  <si>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</si>
  <si>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</si>
  <si>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</si>
  <si>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</si>
  <si>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</si>
  <si>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</si>
  <si>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</si>
  <si>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</si>
  <si>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</si>
  <si>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</si>
  <si>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</si>
  <si>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</si>
  <si>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</si>
  <si>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</si>
  <si>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</si>
  <si>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</si>
  <si>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</si>
  <si>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</si>
  <si>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</si>
  <si>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</si>
  <si>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</si>
  <si>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</si>
  <si>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92</t>
  </si>
  <si>
    <t>Protectia mediului   (cod 74.02.03+74.02.05+74.02.06+74.02.50)</t>
  </si>
  <si>
    <t>74.02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</si>
  <si>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</si>
  <si>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</si>
  <si>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</si>
  <si>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</si>
  <si>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</si>
  <si>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</si>
  <si>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</si>
  <si>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</si>
  <si>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</si>
  <si>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</si>
  <si>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</si>
  <si>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</si>
  <si>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</si>
  <si>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</si>
  <si>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</si>
  <si>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126</t>
  </si>
  <si>
    <t>Alte actiuni economice (cod 87.02.01+87.02.03 la 87.02.05+87.02.50)</t>
  </si>
  <si>
    <t>87.02</t>
  </si>
  <si>
    <t>131</t>
  </si>
  <si>
    <t>Alte actiuni economice</t>
  </si>
  <si>
    <t>87.02.50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</si>
  <si>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</si>
  <si>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</si>
  <si>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</si>
  <si>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</si>
  <si>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</si>
  <si>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</si>
  <si>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</si>
  <si>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</si>
  <si>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</si>
  <si>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</si>
  <si>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</si>
  <si>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</si>
  <si>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</si>
  <si>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137</t>
  </si>
  <si>
    <t>DEFICIT          99.02.96 + 99.02.97</t>
  </si>
  <si>
    <t>99.02</t>
  </si>
  <si>
    <t>139</t>
  </si>
  <si>
    <t xml:space="preserve">    Deficitul secţiunii de dezvoltare</t>
  </si>
  <si>
    <t>99.02.97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</si>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</sst>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 t="s">
        <v>11</v>
      </c>
      <c r="F8" s="5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17</v>
      </c>
      <c r="K11" s="7">
        <v>8</v>
      </c>
    </row>
    <row r="12" spans="1:11" s="6" customFormat="1" ht="22.5" x14ac:dyDescent="0.25">
      <c r="A12" s="10" t="s">
        <v>19</v>
      </c>
      <c r="B12" s="10" t="s">
        <v>20</v>
      </c>
      <c r="C12" s="10" t="s">
        <v>21</v>
      </c>
      <c r="D12" s="11">
        <f>D13+D19+D22+D40+D48</f>
        <v>3977960</v>
      </c>
      <c r="E12" s="11">
        <f>E13+E19+E22+E40+E48</f>
        <v>3977960</v>
      </c>
      <c r="F12" s="11">
        <f>F13+F19+F22+F40+F48</f>
        <v>2203841</v>
      </c>
      <c r="G12" s="11">
        <f>G13+G19+G22+G40+G48</f>
        <v>2203841</v>
      </c>
      <c r="H12" s="11">
        <f>H13+H19+H22+H40+H48</f>
        <v>2203841</v>
      </c>
      <c r="I12" s="11">
        <f>I13+I19+I22+I40+I48</f>
        <v>1511022</v>
      </c>
      <c r="J12" s="11">
        <f>H12-I12</f>
        <v>692819</v>
      </c>
      <c r="K12" s="11">
        <f>K13+K19+K22+K40+K48</f>
        <v>1480811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D14+D17</f>
        <v>1127830</v>
      </c>
      <c r="E13" s="11">
        <f>E14+E17</f>
        <v>1127830</v>
      </c>
      <c r="F13" s="11">
        <f>F14+F17</f>
        <v>537666</v>
      </c>
      <c r="G13" s="11">
        <f>G14+G17</f>
        <v>537666</v>
      </c>
      <c r="H13" s="11">
        <f>H14+H17</f>
        <v>537666</v>
      </c>
      <c r="I13" s="11">
        <f>I14+I17</f>
        <v>371489</v>
      </c>
      <c r="J13" s="11">
        <f>H13-I13</f>
        <v>166177</v>
      </c>
      <c r="K13" s="11">
        <f>K14+K17</f>
        <v>404668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1080830</v>
      </c>
      <c r="E14" s="11">
        <f>E15</f>
        <v>1080830</v>
      </c>
      <c r="F14" s="11">
        <f>F15</f>
        <v>490666</v>
      </c>
      <c r="G14" s="11">
        <f>G15</f>
        <v>490666</v>
      </c>
      <c r="H14" s="11">
        <f>H15</f>
        <v>490666</v>
      </c>
      <c r="I14" s="11">
        <f>I15</f>
        <v>345986</v>
      </c>
      <c r="J14" s="11">
        <f>H14-I14</f>
        <v>144680</v>
      </c>
      <c r="K14" s="11">
        <f>K15</f>
        <v>379165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1080830</v>
      </c>
      <c r="E15" s="11">
        <f>E16</f>
        <v>1080830</v>
      </c>
      <c r="F15" s="11">
        <f>F16</f>
        <v>490666</v>
      </c>
      <c r="G15" s="11">
        <f>G16</f>
        <v>490666</v>
      </c>
      <c r="H15" s="11">
        <f>H16</f>
        <v>490666</v>
      </c>
      <c r="I15" s="11">
        <f>I16</f>
        <v>345986</v>
      </c>
      <c r="J15" s="11">
        <f>H15-I15</f>
        <v>144680</v>
      </c>
      <c r="K15" s="11">
        <f>K16</f>
        <v>379165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v>1080830</v>
      </c>
      <c r="E16" s="11">
        <v>1080830</v>
      </c>
      <c r="F16" s="11">
        <v>490666</v>
      </c>
      <c r="G16" s="11">
        <v>490666</v>
      </c>
      <c r="H16" s="11">
        <v>490666</v>
      </c>
      <c r="I16" s="11">
        <v>345986</v>
      </c>
      <c r="J16" s="11">
        <f>H16-I16</f>
        <v>144680</v>
      </c>
      <c r="K16" s="11">
        <v>379165</v>
      </c>
    </row>
    <row r="17" spans="1:11" s="6" customFormat="1" ht="22.5" x14ac:dyDescent="0.25">
      <c r="A17" s="10" t="s">
        <v>34</v>
      </c>
      <c r="B17" s="10" t="s">
        <v>35</v>
      </c>
      <c r="C17" s="10" t="s">
        <v>36</v>
      </c>
      <c r="D17" s="11">
        <f>+D18</f>
        <v>47000</v>
      </c>
      <c r="E17" s="11">
        <f>+E18</f>
        <v>47000</v>
      </c>
      <c r="F17" s="11">
        <f>+F18</f>
        <v>47000</v>
      </c>
      <c r="G17" s="11">
        <f>+G18</f>
        <v>47000</v>
      </c>
      <c r="H17" s="11">
        <f>+H18</f>
        <v>47000</v>
      </c>
      <c r="I17" s="11">
        <f>+I18</f>
        <v>25503</v>
      </c>
      <c r="J17" s="11">
        <f>H17-I17</f>
        <v>21497</v>
      </c>
      <c r="K17" s="11">
        <f>+K18</f>
        <v>25503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v>47000</v>
      </c>
      <c r="E18" s="11">
        <v>47000</v>
      </c>
      <c r="F18" s="11">
        <v>47000</v>
      </c>
      <c r="G18" s="11">
        <v>47000</v>
      </c>
      <c r="H18" s="11">
        <v>47000</v>
      </c>
      <c r="I18" s="11">
        <v>25503</v>
      </c>
      <c r="J18" s="11">
        <f>H18-I18</f>
        <v>21497</v>
      </c>
      <c r="K18" s="11">
        <v>25503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f>+D20</f>
        <v>23928</v>
      </c>
      <c r="E19" s="11">
        <f>+E20</f>
        <v>23928</v>
      </c>
      <c r="F19" s="11">
        <f>+F20</f>
        <v>11964</v>
      </c>
      <c r="G19" s="11">
        <f>+G20</f>
        <v>11964</v>
      </c>
      <c r="H19" s="11">
        <f>+H20</f>
        <v>11964</v>
      </c>
      <c r="I19" s="11">
        <f>+I20</f>
        <v>10154</v>
      </c>
      <c r="J19" s="11">
        <f>H19-I19</f>
        <v>1810</v>
      </c>
      <c r="K19" s="11">
        <f>+K20</f>
        <v>10554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f>+D21</f>
        <v>23928</v>
      </c>
      <c r="E20" s="11">
        <f>+E21</f>
        <v>23928</v>
      </c>
      <c r="F20" s="11">
        <f>+F21</f>
        <v>11964</v>
      </c>
      <c r="G20" s="11">
        <f>+G21</f>
        <v>11964</v>
      </c>
      <c r="H20" s="11">
        <f>+H21</f>
        <v>11964</v>
      </c>
      <c r="I20" s="11">
        <f>+I21</f>
        <v>10154</v>
      </c>
      <c r="J20" s="11">
        <f>H20-I20</f>
        <v>1810</v>
      </c>
      <c r="K20" s="11">
        <f>+K21</f>
        <v>10554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v>23928</v>
      </c>
      <c r="E21" s="11">
        <v>23928</v>
      </c>
      <c r="F21" s="11">
        <v>11964</v>
      </c>
      <c r="G21" s="11">
        <v>11964</v>
      </c>
      <c r="H21" s="11">
        <v>11964</v>
      </c>
      <c r="I21" s="11">
        <v>10154</v>
      </c>
      <c r="J21" s="11">
        <f>H21-I21</f>
        <v>1810</v>
      </c>
      <c r="K21" s="11">
        <v>10554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f>D23+D29+D35</f>
        <v>1955900</v>
      </c>
      <c r="E22" s="11">
        <f>E23+E29+E35</f>
        <v>1955900</v>
      </c>
      <c r="F22" s="11">
        <f>F23+F29+F35</f>
        <v>1050850</v>
      </c>
      <c r="G22" s="11">
        <f>G23+G29+G35</f>
        <v>1050850</v>
      </c>
      <c r="H22" s="11">
        <f>H23+H29+H35</f>
        <v>1050850</v>
      </c>
      <c r="I22" s="11">
        <f>I23+I29+I35</f>
        <v>903348</v>
      </c>
      <c r="J22" s="11">
        <f>H22-I22</f>
        <v>147502</v>
      </c>
      <c r="K22" s="11">
        <f>K23+K29+K35</f>
        <v>925875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f>D24+D27</f>
        <v>1263600</v>
      </c>
      <c r="E23" s="11">
        <f>E24+E27</f>
        <v>1263600</v>
      </c>
      <c r="F23" s="11">
        <f>F24+F27</f>
        <v>741700</v>
      </c>
      <c r="G23" s="11">
        <f>G24+G27</f>
        <v>741700</v>
      </c>
      <c r="H23" s="11">
        <f>H24+H27</f>
        <v>741700</v>
      </c>
      <c r="I23" s="11">
        <f>I24+I27</f>
        <v>646780</v>
      </c>
      <c r="J23" s="11">
        <f>H23-I23</f>
        <v>94920</v>
      </c>
      <c r="K23" s="11">
        <f>K24+K27</f>
        <v>663335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D25+D26</f>
        <v>568100</v>
      </c>
      <c r="E24" s="11">
        <f>E25+E26</f>
        <v>568100</v>
      </c>
      <c r="F24" s="11">
        <f>F25+F26</f>
        <v>358100</v>
      </c>
      <c r="G24" s="11">
        <f>G25+G26</f>
        <v>358100</v>
      </c>
      <c r="H24" s="11">
        <f>H25+H26</f>
        <v>358100</v>
      </c>
      <c r="I24" s="11">
        <f>I25+I26</f>
        <v>333176</v>
      </c>
      <c r="J24" s="11">
        <f>H24-I24</f>
        <v>24924</v>
      </c>
      <c r="K24" s="11">
        <f>K25+K26</f>
        <v>336274</v>
      </c>
    </row>
    <row r="25" spans="1:11" s="6" customFormat="1" x14ac:dyDescent="0.25">
      <c r="A25" s="10" t="s">
        <v>58</v>
      </c>
      <c r="B25" s="10" t="s">
        <v>59</v>
      </c>
      <c r="C25" s="10" t="s">
        <v>60</v>
      </c>
      <c r="D25" s="11">
        <v>167700</v>
      </c>
      <c r="E25" s="11">
        <v>167700</v>
      </c>
      <c r="F25" s="11">
        <v>108700</v>
      </c>
      <c r="G25" s="11">
        <v>108700</v>
      </c>
      <c r="H25" s="11">
        <v>108700</v>
      </c>
      <c r="I25" s="11">
        <v>99881</v>
      </c>
      <c r="J25" s="11">
        <f>H25-I25</f>
        <v>8819</v>
      </c>
      <c r="K25" s="11">
        <v>100291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400400</v>
      </c>
      <c r="E26" s="11">
        <v>400400</v>
      </c>
      <c r="F26" s="11">
        <v>249400</v>
      </c>
      <c r="G26" s="11">
        <v>249400</v>
      </c>
      <c r="H26" s="11">
        <v>249400</v>
      </c>
      <c r="I26" s="11">
        <v>233295</v>
      </c>
      <c r="J26" s="11">
        <f>H26-I26</f>
        <v>16105</v>
      </c>
      <c r="K26" s="11">
        <v>235983</v>
      </c>
    </row>
    <row r="27" spans="1:11" s="6" customFormat="1" ht="22.5" x14ac:dyDescent="0.25">
      <c r="A27" s="10" t="s">
        <v>64</v>
      </c>
      <c r="B27" s="10" t="s">
        <v>65</v>
      </c>
      <c r="C27" s="10" t="s">
        <v>66</v>
      </c>
      <c r="D27" s="11">
        <f>D28</f>
        <v>695500</v>
      </c>
      <c r="E27" s="11">
        <f>E28</f>
        <v>695500</v>
      </c>
      <c r="F27" s="11">
        <f>F28</f>
        <v>383600</v>
      </c>
      <c r="G27" s="11">
        <f>G28</f>
        <v>383600</v>
      </c>
      <c r="H27" s="11">
        <f>H28</f>
        <v>383600</v>
      </c>
      <c r="I27" s="11">
        <f>I28</f>
        <v>313604</v>
      </c>
      <c r="J27" s="11">
        <f>H27-I27</f>
        <v>69996</v>
      </c>
      <c r="K27" s="11">
        <f>K28</f>
        <v>327061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695500</v>
      </c>
      <c r="E28" s="11">
        <v>695500</v>
      </c>
      <c r="F28" s="11">
        <v>383600</v>
      </c>
      <c r="G28" s="11">
        <v>383600</v>
      </c>
      <c r="H28" s="11">
        <v>383600</v>
      </c>
      <c r="I28" s="11">
        <v>313604</v>
      </c>
      <c r="J28" s="11">
        <f>H28-I28</f>
        <v>69996</v>
      </c>
      <c r="K28" s="11">
        <v>327061</v>
      </c>
    </row>
    <row r="29" spans="1:11" s="6" customFormat="1" ht="22.5" x14ac:dyDescent="0.25">
      <c r="A29" s="10" t="s">
        <v>70</v>
      </c>
      <c r="B29" s="10" t="s">
        <v>71</v>
      </c>
      <c r="C29" s="10" t="s">
        <v>72</v>
      </c>
      <c r="D29" s="11">
        <f>D30+D33+D34</f>
        <v>140300</v>
      </c>
      <c r="E29" s="11">
        <f>E30+E33+E34</f>
        <v>140300</v>
      </c>
      <c r="F29" s="11">
        <f>F30+F33+F34</f>
        <v>81150</v>
      </c>
      <c r="G29" s="11">
        <f>G30+G33+G34</f>
        <v>81150</v>
      </c>
      <c r="H29" s="11">
        <f>H30+H33+H34</f>
        <v>81150</v>
      </c>
      <c r="I29" s="11">
        <f>I30+I33+I34</f>
        <v>28568</v>
      </c>
      <c r="J29" s="11">
        <f>H29-I29</f>
        <v>52582</v>
      </c>
      <c r="K29" s="11">
        <f>K30+K33+K34</f>
        <v>34540</v>
      </c>
    </row>
    <row r="30" spans="1:11" s="6" customFormat="1" ht="22.5" x14ac:dyDescent="0.25">
      <c r="A30" s="10" t="s">
        <v>73</v>
      </c>
      <c r="B30" s="10" t="s">
        <v>74</v>
      </c>
      <c r="C30" s="10" t="s">
        <v>75</v>
      </c>
      <c r="D30" s="11">
        <f>D31+D32</f>
        <v>90300</v>
      </c>
      <c r="E30" s="11">
        <f>E31+E32</f>
        <v>90300</v>
      </c>
      <c r="F30" s="11">
        <f>F31+F32</f>
        <v>43650</v>
      </c>
      <c r="G30" s="11">
        <f>G31+G32</f>
        <v>43650</v>
      </c>
      <c r="H30" s="11">
        <f>H31+H32</f>
        <v>43650</v>
      </c>
      <c r="I30" s="11">
        <f>I31+I32</f>
        <v>18568</v>
      </c>
      <c r="J30" s="11">
        <f>H30-I30</f>
        <v>25082</v>
      </c>
      <c r="K30" s="11">
        <f>K31+K32</f>
        <v>23314</v>
      </c>
    </row>
    <row r="31" spans="1:11" s="6" customFormat="1" ht="22.5" x14ac:dyDescent="0.25">
      <c r="A31" s="10" t="s">
        <v>76</v>
      </c>
      <c r="B31" s="10" t="s">
        <v>77</v>
      </c>
      <c r="C31" s="10" t="s">
        <v>78</v>
      </c>
      <c r="D31" s="11">
        <v>40596</v>
      </c>
      <c r="E31" s="11">
        <v>40596</v>
      </c>
      <c r="F31" s="11">
        <v>20548</v>
      </c>
      <c r="G31" s="11">
        <v>20548</v>
      </c>
      <c r="H31" s="11">
        <v>20548</v>
      </c>
      <c r="I31" s="11">
        <v>383</v>
      </c>
      <c r="J31" s="11">
        <f>H31-I31</f>
        <v>20165</v>
      </c>
      <c r="K31" s="11">
        <v>383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49704</v>
      </c>
      <c r="E32" s="11">
        <v>49704</v>
      </c>
      <c r="F32" s="11">
        <v>23102</v>
      </c>
      <c r="G32" s="11">
        <v>23102</v>
      </c>
      <c r="H32" s="11">
        <v>23102</v>
      </c>
      <c r="I32" s="11">
        <v>18185</v>
      </c>
      <c r="J32" s="11">
        <f>H32-I32</f>
        <v>4917</v>
      </c>
      <c r="K32" s="11">
        <v>22931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10000</v>
      </c>
      <c r="E33" s="11">
        <v>10000</v>
      </c>
      <c r="F33" s="11">
        <v>10000</v>
      </c>
      <c r="G33" s="11">
        <v>10000</v>
      </c>
      <c r="H33" s="11">
        <v>10000</v>
      </c>
      <c r="I33" s="11">
        <v>10000</v>
      </c>
      <c r="J33" s="11">
        <f>H33-I33</f>
        <v>0</v>
      </c>
      <c r="K33" s="11">
        <v>11226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v>40000</v>
      </c>
      <c r="E34" s="11">
        <v>40000</v>
      </c>
      <c r="F34" s="11">
        <v>27500</v>
      </c>
      <c r="G34" s="11">
        <v>27500</v>
      </c>
      <c r="H34" s="11">
        <v>27500</v>
      </c>
      <c r="I34" s="11">
        <v>0</v>
      </c>
      <c r="J34" s="11">
        <f>H34-I34</f>
        <v>27500</v>
      </c>
      <c r="K34" s="11">
        <v>0</v>
      </c>
    </row>
    <row r="35" spans="1:11" s="6" customFormat="1" ht="33" x14ac:dyDescent="0.25">
      <c r="A35" s="10" t="s">
        <v>88</v>
      </c>
      <c r="B35" s="10" t="s">
        <v>89</v>
      </c>
      <c r="C35" s="10" t="s">
        <v>90</v>
      </c>
      <c r="D35" s="11">
        <f>+D36+D38</f>
        <v>552000</v>
      </c>
      <c r="E35" s="11">
        <f>+E36+E38</f>
        <v>552000</v>
      </c>
      <c r="F35" s="11">
        <f>+F36+F38</f>
        <v>228000</v>
      </c>
      <c r="G35" s="11">
        <f>+G36+G38</f>
        <v>228000</v>
      </c>
      <c r="H35" s="11">
        <f>+H36+H38</f>
        <v>228000</v>
      </c>
      <c r="I35" s="11">
        <f>+I36+I38</f>
        <v>228000</v>
      </c>
      <c r="J35" s="11">
        <f>H35-I35</f>
        <v>0</v>
      </c>
      <c r="K35" s="11">
        <f>+K36+K38</f>
        <v>228000</v>
      </c>
    </row>
    <row r="36" spans="1:11" s="6" customFormat="1" ht="22.5" x14ac:dyDescent="0.25">
      <c r="A36" s="10" t="s">
        <v>91</v>
      </c>
      <c r="B36" s="10" t="s">
        <v>92</v>
      </c>
      <c r="C36" s="10" t="s">
        <v>93</v>
      </c>
      <c r="D36" s="11">
        <f>D37</f>
        <v>445500</v>
      </c>
      <c r="E36" s="11">
        <f>E37</f>
        <v>445500</v>
      </c>
      <c r="F36" s="11">
        <f>F37</f>
        <v>121500</v>
      </c>
      <c r="G36" s="11">
        <f>G37</f>
        <v>121500</v>
      </c>
      <c r="H36" s="11">
        <f>H37</f>
        <v>121500</v>
      </c>
      <c r="I36" s="11">
        <f>I37</f>
        <v>121500</v>
      </c>
      <c r="J36" s="11">
        <f>H36-I36</f>
        <v>0</v>
      </c>
      <c r="K36" s="11">
        <f>K37</f>
        <v>121500</v>
      </c>
    </row>
    <row r="37" spans="1:11" s="6" customFormat="1" x14ac:dyDescent="0.25">
      <c r="A37" s="10" t="s">
        <v>94</v>
      </c>
      <c r="B37" s="10" t="s">
        <v>95</v>
      </c>
      <c r="C37" s="10" t="s">
        <v>96</v>
      </c>
      <c r="D37" s="11">
        <v>445500</v>
      </c>
      <c r="E37" s="11">
        <v>445500</v>
      </c>
      <c r="F37" s="11">
        <v>121500</v>
      </c>
      <c r="G37" s="11">
        <v>121500</v>
      </c>
      <c r="H37" s="11">
        <v>121500</v>
      </c>
      <c r="I37" s="11">
        <v>121500</v>
      </c>
      <c r="J37" s="11">
        <f>H37-I37</f>
        <v>0</v>
      </c>
      <c r="K37" s="11">
        <v>121500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f>D39</f>
        <v>106500</v>
      </c>
      <c r="E38" s="11">
        <f>E39</f>
        <v>106500</v>
      </c>
      <c r="F38" s="11">
        <f>F39</f>
        <v>106500</v>
      </c>
      <c r="G38" s="11">
        <f>G39</f>
        <v>106500</v>
      </c>
      <c r="H38" s="11">
        <f>H39</f>
        <v>106500</v>
      </c>
      <c r="I38" s="11">
        <f>I39</f>
        <v>106500</v>
      </c>
      <c r="J38" s="11">
        <f>H38-I38</f>
        <v>0</v>
      </c>
      <c r="K38" s="11">
        <f>K39</f>
        <v>106500</v>
      </c>
    </row>
    <row r="39" spans="1:11" s="6" customFormat="1" x14ac:dyDescent="0.25">
      <c r="A39" s="10" t="s">
        <v>100</v>
      </c>
      <c r="B39" s="10" t="s">
        <v>101</v>
      </c>
      <c r="C39" s="10" t="s">
        <v>102</v>
      </c>
      <c r="D39" s="11">
        <v>106500</v>
      </c>
      <c r="E39" s="11">
        <v>106500</v>
      </c>
      <c r="F39" s="11">
        <v>106500</v>
      </c>
      <c r="G39" s="11">
        <v>106500</v>
      </c>
      <c r="H39" s="11">
        <v>106500</v>
      </c>
      <c r="I39" s="11">
        <v>106500</v>
      </c>
      <c r="J39" s="11">
        <f>H39-I39</f>
        <v>0</v>
      </c>
      <c r="K39" s="11">
        <v>106500</v>
      </c>
    </row>
    <row r="40" spans="1:11" s="6" customFormat="1" ht="33" x14ac:dyDescent="0.25">
      <c r="A40" s="10" t="s">
        <v>103</v>
      </c>
      <c r="B40" s="10" t="s">
        <v>104</v>
      </c>
      <c r="C40" s="10" t="s">
        <v>105</v>
      </c>
      <c r="D40" s="11">
        <f>D41+D46</f>
        <v>391720</v>
      </c>
      <c r="E40" s="11">
        <f>E41+E46</f>
        <v>391720</v>
      </c>
      <c r="F40" s="11">
        <f>F41+F46</f>
        <v>317361</v>
      </c>
      <c r="G40" s="11">
        <f>G41+G46</f>
        <v>317361</v>
      </c>
      <c r="H40" s="11">
        <f>H41+H46</f>
        <v>317361</v>
      </c>
      <c r="I40" s="11">
        <f>I41+I46</f>
        <v>160329</v>
      </c>
      <c r="J40" s="11">
        <f>H40-I40</f>
        <v>157032</v>
      </c>
      <c r="K40" s="11">
        <f>K41+K46</f>
        <v>84529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f>+D42+D44+D45</f>
        <v>378720</v>
      </c>
      <c r="E41" s="11">
        <f>+E42+E44+E45</f>
        <v>378720</v>
      </c>
      <c r="F41" s="11">
        <f>+F42+F44+F45</f>
        <v>304361</v>
      </c>
      <c r="G41" s="11">
        <f>+G42+G44+G45</f>
        <v>304361</v>
      </c>
      <c r="H41" s="11">
        <f>+H42+H44+H45</f>
        <v>304361</v>
      </c>
      <c r="I41" s="11">
        <f>+I42+I44+I45</f>
        <v>148829</v>
      </c>
      <c r="J41" s="11">
        <f>H41-I41</f>
        <v>155532</v>
      </c>
      <c r="K41" s="11">
        <f>+K42+K44+K45</f>
        <v>80529</v>
      </c>
    </row>
    <row r="42" spans="1:11" s="6" customFormat="1" ht="22.5" x14ac:dyDescent="0.25">
      <c r="A42" s="10" t="s">
        <v>109</v>
      </c>
      <c r="B42" s="10" t="s">
        <v>110</v>
      </c>
      <c r="C42" s="10" t="s">
        <v>111</v>
      </c>
      <c r="D42" s="11">
        <f>D43</f>
        <v>100000</v>
      </c>
      <c r="E42" s="11">
        <f>E43</f>
        <v>100000</v>
      </c>
      <c r="F42" s="11">
        <f>F43</f>
        <v>100000</v>
      </c>
      <c r="G42" s="11">
        <f>G43</f>
        <v>100000</v>
      </c>
      <c r="H42" s="11">
        <f>H43</f>
        <v>100000</v>
      </c>
      <c r="I42" s="11">
        <f>I43</f>
        <v>1500</v>
      </c>
      <c r="J42" s="11">
        <f>H42-I42</f>
        <v>98500</v>
      </c>
      <c r="K42" s="11">
        <f>K43</f>
        <v>0</v>
      </c>
    </row>
    <row r="43" spans="1:11" s="6" customFormat="1" x14ac:dyDescent="0.25">
      <c r="A43" s="10" t="s">
        <v>112</v>
      </c>
      <c r="B43" s="10" t="s">
        <v>113</v>
      </c>
      <c r="C43" s="10" t="s">
        <v>114</v>
      </c>
      <c r="D43" s="11">
        <v>100000</v>
      </c>
      <c r="E43" s="11">
        <v>100000</v>
      </c>
      <c r="F43" s="11">
        <v>100000</v>
      </c>
      <c r="G43" s="11">
        <v>100000</v>
      </c>
      <c r="H43" s="11">
        <v>100000</v>
      </c>
      <c r="I43" s="11">
        <v>1500</v>
      </c>
      <c r="J43" s="11">
        <f>H43-I43</f>
        <v>98500</v>
      </c>
      <c r="K43" s="11">
        <v>0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198000</v>
      </c>
      <c r="E44" s="11">
        <v>198000</v>
      </c>
      <c r="F44" s="11">
        <v>164000</v>
      </c>
      <c r="G44" s="11">
        <v>164000</v>
      </c>
      <c r="H44" s="11">
        <v>164000</v>
      </c>
      <c r="I44" s="11">
        <v>107688</v>
      </c>
      <c r="J44" s="11">
        <f>H44-I44</f>
        <v>56312</v>
      </c>
      <c r="K44" s="11">
        <v>43351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v>80720</v>
      </c>
      <c r="E45" s="11">
        <v>80720</v>
      </c>
      <c r="F45" s="11">
        <v>40361</v>
      </c>
      <c r="G45" s="11">
        <v>40361</v>
      </c>
      <c r="H45" s="11">
        <v>40361</v>
      </c>
      <c r="I45" s="11">
        <v>39641</v>
      </c>
      <c r="J45" s="11">
        <f>H45-I45</f>
        <v>720</v>
      </c>
      <c r="K45" s="11">
        <v>37178</v>
      </c>
    </row>
    <row r="46" spans="1:11" s="6" customFormat="1" ht="22.5" x14ac:dyDescent="0.25">
      <c r="A46" s="10" t="s">
        <v>121</v>
      </c>
      <c r="B46" s="10" t="s">
        <v>122</v>
      </c>
      <c r="C46" s="10" t="s">
        <v>123</v>
      </c>
      <c r="D46" s="11">
        <f>+D47</f>
        <v>13000</v>
      </c>
      <c r="E46" s="11">
        <f>+E47</f>
        <v>13000</v>
      </c>
      <c r="F46" s="11">
        <f>+F47</f>
        <v>13000</v>
      </c>
      <c r="G46" s="11">
        <f>+G47</f>
        <v>13000</v>
      </c>
      <c r="H46" s="11">
        <f>+H47</f>
        <v>13000</v>
      </c>
      <c r="I46" s="11">
        <f>+I47</f>
        <v>11500</v>
      </c>
      <c r="J46" s="11">
        <f>H46-I46</f>
        <v>1500</v>
      </c>
      <c r="K46" s="11">
        <f>+K47</f>
        <v>4000</v>
      </c>
    </row>
    <row r="47" spans="1:11" s="6" customFormat="1" x14ac:dyDescent="0.25">
      <c r="A47" s="10" t="s">
        <v>124</v>
      </c>
      <c r="B47" s="10" t="s">
        <v>125</v>
      </c>
      <c r="C47" s="10" t="s">
        <v>126</v>
      </c>
      <c r="D47" s="11">
        <v>13000</v>
      </c>
      <c r="E47" s="11">
        <v>13000</v>
      </c>
      <c r="F47" s="11">
        <v>13000</v>
      </c>
      <c r="G47" s="11">
        <v>13000</v>
      </c>
      <c r="H47" s="11">
        <v>13000</v>
      </c>
      <c r="I47" s="11">
        <v>11500</v>
      </c>
      <c r="J47" s="11">
        <f>H47-I47</f>
        <v>1500</v>
      </c>
      <c r="K47" s="11">
        <v>4000</v>
      </c>
    </row>
    <row r="48" spans="1:11" s="6" customFormat="1" ht="22.5" x14ac:dyDescent="0.25">
      <c r="A48" s="10" t="s">
        <v>127</v>
      </c>
      <c r="B48" s="10" t="s">
        <v>128</v>
      </c>
      <c r="C48" s="10" t="s">
        <v>129</v>
      </c>
      <c r="D48" s="11">
        <f>+D49+D52</f>
        <v>478582</v>
      </c>
      <c r="E48" s="11">
        <f>+E49+E52</f>
        <v>478582</v>
      </c>
      <c r="F48" s="11">
        <f>+F49+F52</f>
        <v>286000</v>
      </c>
      <c r="G48" s="11">
        <f>+G49+G52</f>
        <v>286000</v>
      </c>
      <c r="H48" s="11">
        <f>+H49+H52</f>
        <v>286000</v>
      </c>
      <c r="I48" s="11">
        <f>+I49+I52</f>
        <v>65702</v>
      </c>
      <c r="J48" s="11">
        <f>H48-I48</f>
        <v>220298</v>
      </c>
      <c r="K48" s="11">
        <f>+K49+K52</f>
        <v>55185</v>
      </c>
    </row>
    <row r="49" spans="1:12" s="6" customFormat="1" ht="22.5" x14ac:dyDescent="0.25">
      <c r="A49" s="10" t="s">
        <v>130</v>
      </c>
      <c r="B49" s="10" t="s">
        <v>131</v>
      </c>
      <c r="C49" s="10" t="s">
        <v>132</v>
      </c>
      <c r="D49" s="11">
        <f>D50</f>
        <v>461582</v>
      </c>
      <c r="E49" s="11">
        <f>E50</f>
        <v>461582</v>
      </c>
      <c r="F49" s="11">
        <f>F50</f>
        <v>269000</v>
      </c>
      <c r="G49" s="11">
        <f>G50</f>
        <v>269000</v>
      </c>
      <c r="H49" s="11">
        <f>H50</f>
        <v>269000</v>
      </c>
      <c r="I49" s="11">
        <f>I50</f>
        <v>49413</v>
      </c>
      <c r="J49" s="11">
        <f>H49-I49</f>
        <v>219587</v>
      </c>
      <c r="K49" s="11">
        <f>K50</f>
        <v>35896</v>
      </c>
    </row>
    <row r="50" spans="1:12" s="6" customFormat="1" ht="22.5" x14ac:dyDescent="0.25">
      <c r="A50" s="10" t="s">
        <v>133</v>
      </c>
      <c r="B50" s="10" t="s">
        <v>134</v>
      </c>
      <c r="C50" s="10" t="s">
        <v>135</v>
      </c>
      <c r="D50" s="11">
        <f>D51</f>
        <v>461582</v>
      </c>
      <c r="E50" s="11">
        <f>E51</f>
        <v>461582</v>
      </c>
      <c r="F50" s="11">
        <f>F51</f>
        <v>269000</v>
      </c>
      <c r="G50" s="11">
        <f>G51</f>
        <v>269000</v>
      </c>
      <c r="H50" s="11">
        <f>H51</f>
        <v>269000</v>
      </c>
      <c r="I50" s="11">
        <f>I51</f>
        <v>49413</v>
      </c>
      <c r="J50" s="11">
        <f>H50-I50</f>
        <v>219587</v>
      </c>
      <c r="K50" s="11">
        <f>K51</f>
        <v>35896</v>
      </c>
    </row>
    <row r="51" spans="1:12" s="6" customFormat="1" x14ac:dyDescent="0.25">
      <c r="A51" s="10" t="s">
        <v>136</v>
      </c>
      <c r="B51" s="10" t="s">
        <v>137</v>
      </c>
      <c r="C51" s="10" t="s">
        <v>138</v>
      </c>
      <c r="D51" s="11">
        <v>461582</v>
      </c>
      <c r="E51" s="11">
        <v>461582</v>
      </c>
      <c r="F51" s="11">
        <v>269000</v>
      </c>
      <c r="G51" s="11">
        <v>269000</v>
      </c>
      <c r="H51" s="11">
        <v>269000</v>
      </c>
      <c r="I51" s="11">
        <v>49413</v>
      </c>
      <c r="J51" s="11">
        <f>H51-I51</f>
        <v>219587</v>
      </c>
      <c r="K51" s="11">
        <v>35896</v>
      </c>
    </row>
    <row r="52" spans="1:12" s="6" customFormat="1" ht="22.5" x14ac:dyDescent="0.25">
      <c r="A52" s="10" t="s">
        <v>139</v>
      </c>
      <c r="B52" s="10" t="s">
        <v>140</v>
      </c>
      <c r="C52" s="10" t="s">
        <v>141</v>
      </c>
      <c r="D52" s="11">
        <f>+D53</f>
        <v>17000</v>
      </c>
      <c r="E52" s="11">
        <f>+E53</f>
        <v>17000</v>
      </c>
      <c r="F52" s="11">
        <f>+F53</f>
        <v>17000</v>
      </c>
      <c r="G52" s="11">
        <f>+G53</f>
        <v>17000</v>
      </c>
      <c r="H52" s="11">
        <f>+H53</f>
        <v>17000</v>
      </c>
      <c r="I52" s="11">
        <f>+I53</f>
        <v>16289</v>
      </c>
      <c r="J52" s="11">
        <f>H52-I52</f>
        <v>711</v>
      </c>
      <c r="K52" s="11">
        <f>+K53</f>
        <v>19289</v>
      </c>
    </row>
    <row r="53" spans="1:12" s="6" customFormat="1" x14ac:dyDescent="0.25">
      <c r="A53" s="10" t="s">
        <v>142</v>
      </c>
      <c r="B53" s="10" t="s">
        <v>143</v>
      </c>
      <c r="C53" s="10" t="s">
        <v>144</v>
      </c>
      <c r="D53" s="11">
        <v>17000</v>
      </c>
      <c r="E53" s="11">
        <v>17000</v>
      </c>
      <c r="F53" s="11">
        <v>17000</v>
      </c>
      <c r="G53" s="11">
        <v>17000</v>
      </c>
      <c r="H53" s="11">
        <v>17000</v>
      </c>
      <c r="I53" s="11">
        <v>16289</v>
      </c>
      <c r="J53" s="11">
        <f>H53-I53</f>
        <v>711</v>
      </c>
      <c r="K53" s="11">
        <v>19289</v>
      </c>
    </row>
    <row r="54" spans="1:12" s="6" customFormat="1" x14ac:dyDescent="0.25">
      <c r="A54" s="10" t="s">
        <v>145</v>
      </c>
      <c r="B54" s="10" t="s">
        <v>146</v>
      </c>
      <c r="C54" s="10" t="s">
        <v>147</v>
      </c>
      <c r="D54" s="11">
        <f>-D12</f>
        <v>-3977960</v>
      </c>
      <c r="E54" s="11">
        <f>-E12</f>
        <v>-3977960</v>
      </c>
      <c r="F54" s="11">
        <f>-F12</f>
        <v>-2203841</v>
      </c>
      <c r="G54" s="11">
        <f>-G12</f>
        <v>-2203841</v>
      </c>
      <c r="H54" s="11">
        <f>-H12</f>
        <v>-2203841</v>
      </c>
      <c r="I54" s="11">
        <f>-I12</f>
        <v>-1511022</v>
      </c>
      <c r="J54" s="11">
        <f>H54-I54</f>
        <v>-692819</v>
      </c>
      <c r="K54" s="11">
        <f>-K12</f>
        <v>-1480811</v>
      </c>
    </row>
    <row r="55" spans="1:12" s="6" customFormat="1" x14ac:dyDescent="0.25">
      <c r="A55" s="10" t="s">
        <v>148</v>
      </c>
      <c r="B55" s="10" t="s">
        <v>149</v>
      </c>
      <c r="C55" s="10" t="s">
        <v>150</v>
      </c>
      <c r="D55" s="11" t="e">
        <f>D56+D57</f>
        <v>#VALUE!</v>
      </c>
      <c r="E55" s="11" t="e">
        <f>E56+E57</f>
        <v>#VALUE!</v>
      </c>
      <c r="F55" s="11" t="e">
        <f>F56+F57</f>
        <v>#VALUE!</v>
      </c>
      <c r="G55" s="11" t="e">
        <f>G56+G57</f>
        <v>#VALUE!</v>
      </c>
      <c r="H55" s="11" t="e">
        <f>H56+H57</f>
        <v>#VALUE!</v>
      </c>
      <c r="I55" s="11" t="e">
        <f>I56+I57</f>
        <v>#VALUE!</v>
      </c>
      <c r="J55" s="11" t="e">
        <f>H55-I55</f>
        <v>#VALUE!</v>
      </c>
      <c r="K55" s="11" t="e">
        <f>K56+K57</f>
        <v>#VALUE!</v>
      </c>
    </row>
    <row r="56" spans="1:12" s="6" customFormat="1" x14ac:dyDescent="0.25">
      <c r="A56" s="10" t="s">
        <v>151</v>
      </c>
      <c r="B56" s="10" t="s">
        <v>152</v>
      </c>
      <c r="C56" s="10" t="s">
        <v>153</v>
      </c>
      <c r="D56" s="11" t="s">
        <v>154</v>
      </c>
      <c r="E56" s="11" t="s">
        <v>154</v>
      </c>
      <c r="F56" s="11" t="s">
        <v>154</v>
      </c>
      <c r="G56" s="11" t="s">
        <v>154</v>
      </c>
      <c r="H56" s="11" t="s">
        <v>154</v>
      </c>
      <c r="I56" s="11" t="s">
        <v>154</v>
      </c>
      <c r="J56" s="11" t="e">
        <f>H56-I56</f>
        <v>#VALUE!</v>
      </c>
      <c r="K56" s="11" t="s">
        <v>154</v>
      </c>
    </row>
    <row r="57" spans="1:12" s="6" customFormat="1" x14ac:dyDescent="0.25">
      <c r="A57" s="10" t="s">
        <v>155</v>
      </c>
      <c r="B57" s="10" t="s">
        <v>156</v>
      </c>
      <c r="C57" s="10" t="s">
        <v>157</v>
      </c>
      <c r="D57" s="11" t="s">
        <v>154</v>
      </c>
      <c r="E57" s="11" t="s">
        <v>154</v>
      </c>
      <c r="F57" s="11" t="s">
        <v>154</v>
      </c>
      <c r="G57" s="11" t="s">
        <v>154</v>
      </c>
      <c r="H57" s="11" t="s">
        <v>154</v>
      </c>
      <c r="I57" s="11" t="s">
        <v>154</v>
      </c>
      <c r="J57" s="11" t="e">
        <f>H57-I57</f>
        <v>#VALUE!</v>
      </c>
      <c r="K57" s="11" t="s">
        <v>154</v>
      </c>
    </row>
    <row r="58" spans="1:12" s="6" customFormat="1" x14ac:dyDescent="0.25">
      <c r="A58" s="10" t="s">
        <v>158</v>
      </c>
      <c r="B58" s="10" t="s">
        <v>159</v>
      </c>
      <c r="C58" s="10" t="s">
        <v>160</v>
      </c>
      <c r="D58" s="11" t="str">
        <f>+D59</f>
        <v>=</v>
      </c>
      <c r="E58" s="11" t="str">
        <f>+E59</f>
        <v>=</v>
      </c>
      <c r="F58" s="11" t="str">
        <f>+F59</f>
        <v>=</v>
      </c>
      <c r="G58" s="11" t="str">
        <f>+G59</f>
        <v>=</v>
      </c>
      <c r="H58" s="11" t="str">
        <f>+H59</f>
        <v>=</v>
      </c>
      <c r="I58" s="11" t="str">
        <f>+I59</f>
        <v>=</v>
      </c>
      <c r="J58" s="11" t="e">
        <f>H58-I58</f>
        <v>#VALUE!</v>
      </c>
      <c r="K58" s="11" t="str">
        <f>+K59</f>
        <v>=</v>
      </c>
    </row>
    <row r="59" spans="1:12" s="6" customFormat="1" x14ac:dyDescent="0.25">
      <c r="A59" s="10" t="s">
        <v>161</v>
      </c>
      <c r="B59" s="10" t="s">
        <v>162</v>
      </c>
      <c r="C59" s="10" t="s">
        <v>163</v>
      </c>
      <c r="D59" s="11" t="s">
        <v>154</v>
      </c>
      <c r="E59" s="11" t="s">
        <v>154</v>
      </c>
      <c r="F59" s="11" t="s">
        <v>154</v>
      </c>
      <c r="G59" s="11" t="s">
        <v>154</v>
      </c>
      <c r="H59" s="11" t="s">
        <v>154</v>
      </c>
      <c r="I59" s="11" t="s">
        <v>154</v>
      </c>
      <c r="J59" s="11" t="e">
        <f>H59-I59</f>
        <v>#VALUE!</v>
      </c>
      <c r="K59" s="11" t="s">
        <v>154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25">
      <c r="A61" s="13" t="s">
        <v>164</v>
      </c>
      <c r="B61" s="13"/>
      <c r="C61" s="13"/>
      <c r="D61" s="13"/>
      <c r="E61" s="13" t="s">
        <v>166</v>
      </c>
      <c r="F61" s="13"/>
      <c r="G61" s="13"/>
      <c r="H61" s="13"/>
      <c r="I61" s="13" t="s">
        <v>167</v>
      </c>
      <c r="J61" s="13"/>
      <c r="K61" s="13"/>
      <c r="L61" s="13"/>
    </row>
    <row r="62" spans="1:12" x14ac:dyDescent="0.25">
      <c r="A62" s="3" t="s">
        <v>165</v>
      </c>
      <c r="B62" s="3"/>
      <c r="C62" s="3"/>
      <c r="D62" s="3"/>
      <c r="E62" s="3"/>
      <c r="F62" s="3"/>
      <c r="G62" s="3"/>
      <c r="H62" s="3"/>
      <c r="I62" s="3" t="s">
        <v>168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3">
    <mergeCell ref="K7:K10"/>
    <mergeCell ref="A61:D61"/>
    <mergeCell ref="A62:D62"/>
    <mergeCell ref="E61:H61"/>
    <mergeCell ref="E62:H62"/>
    <mergeCell ref="I61:L61"/>
    <mergeCell ref="I62:L62"/>
    <mergeCell ref="A11:B11"/>
    <mergeCell ref="C7:C10"/>
    <mergeCell ref="D7:D10"/>
    <mergeCell ref="E7:F7"/>
    <mergeCell ref="E8:E10"/>
    <mergeCell ref="F8:F10"/>
    <mergeCell ref="A1:K1"/>
    <mergeCell ref="A2:K2"/>
    <mergeCell ref="A3:K3"/>
    <mergeCell ref="A4:K4"/>
    <mergeCell ref="A5:K5"/>
    <mergeCell ref="A7:B10"/>
    <mergeCell ref="G7:G10"/>
    <mergeCell ref="H7:H10"/>
    <mergeCell ref="I7:I10"/>
    <mergeCell ref="J7:J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2016-07-22T13:51:27Z</dcterms:created>
  <dcterms:modified xsi:type="dcterms:W3CDTF">2016-07-22T13:51:29Z</dcterms:modified>
</cp:coreProperties>
</file>