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EA220C2C-BF2A-4E03-A405-6F585C165A54}" xr6:coauthVersionLast="40" xr6:coauthVersionMax="40" xr10:uidLastSave="{00000000-0000-0000-0000-000000000000}"/>
  <bookViews>
    <workbookView xWindow="10764" yWindow="72" windowWidth="12156" windowHeight="8952" xr2:uid="{090234E7-78ED-43D2-A88D-F2634B58FCE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1" i="1" s="1"/>
  <c r="I12" i="1"/>
  <c r="D13" i="1"/>
  <c r="D12" i="1" s="1"/>
  <c r="D11" i="1" s="1"/>
  <c r="E13" i="1"/>
  <c r="F13" i="1"/>
  <c r="F12" i="1" s="1"/>
  <c r="F11" i="1" s="1"/>
  <c r="G13" i="1"/>
  <c r="G12" i="1" s="1"/>
  <c r="G11" i="1" s="1"/>
  <c r="H13" i="1"/>
  <c r="H12" i="1" s="1"/>
  <c r="H11" i="1" s="1"/>
  <c r="I13" i="1"/>
  <c r="K13" i="1" s="1"/>
  <c r="J13" i="1"/>
  <c r="J12" i="1" s="1"/>
  <c r="J11" i="1" s="1"/>
  <c r="L13" i="1"/>
  <c r="L12" i="1" s="1"/>
  <c r="L11" i="1" s="1"/>
  <c r="K14" i="1"/>
  <c r="D15" i="1"/>
  <c r="E15" i="1"/>
  <c r="F15" i="1"/>
  <c r="G15" i="1"/>
  <c r="H15" i="1"/>
  <c r="I15" i="1"/>
  <c r="J15" i="1"/>
  <c r="K15" i="1" s="1"/>
  <c r="L15" i="1"/>
  <c r="K16" i="1"/>
  <c r="K17" i="1"/>
  <c r="G18" i="1"/>
  <c r="F19" i="1"/>
  <c r="F18" i="1" s="1"/>
  <c r="G19" i="1"/>
  <c r="J19" i="1"/>
  <c r="J18" i="1" s="1"/>
  <c r="D20" i="1"/>
  <c r="D19" i="1" s="1"/>
  <c r="D18" i="1" s="1"/>
  <c r="E20" i="1"/>
  <c r="E19" i="1" s="1"/>
  <c r="E18" i="1" s="1"/>
  <c r="F20" i="1"/>
  <c r="G20" i="1"/>
  <c r="H20" i="1"/>
  <c r="H19" i="1" s="1"/>
  <c r="H18" i="1" s="1"/>
  <c r="I20" i="1"/>
  <c r="K20" i="1" s="1"/>
  <c r="J20" i="1"/>
  <c r="L20" i="1"/>
  <c r="L19" i="1" s="1"/>
  <c r="L18" i="1" s="1"/>
  <c r="K21" i="1"/>
  <c r="K22" i="1"/>
  <c r="E24" i="1"/>
  <c r="E23" i="1" s="1"/>
  <c r="F24" i="1"/>
  <c r="I24" i="1"/>
  <c r="K24" i="1" s="1"/>
  <c r="J24" i="1"/>
  <c r="D25" i="1"/>
  <c r="D24" i="1" s="1"/>
  <c r="D23" i="1" s="1"/>
  <c r="E25" i="1"/>
  <c r="F25" i="1"/>
  <c r="G25" i="1"/>
  <c r="G24" i="1" s="1"/>
  <c r="H25" i="1"/>
  <c r="H24" i="1" s="1"/>
  <c r="H23" i="1" s="1"/>
  <c r="I25" i="1"/>
  <c r="K25" i="1" s="1"/>
  <c r="J25" i="1"/>
  <c r="L25" i="1"/>
  <c r="L24" i="1" s="1"/>
  <c r="K26" i="1"/>
  <c r="K27" i="1"/>
  <c r="D29" i="1"/>
  <c r="D28" i="1" s="1"/>
  <c r="E29" i="1"/>
  <c r="F29" i="1"/>
  <c r="G29" i="1"/>
  <c r="G28" i="1" s="1"/>
  <c r="H29" i="1"/>
  <c r="H28" i="1" s="1"/>
  <c r="I29" i="1"/>
  <c r="K29" i="1" s="1"/>
  <c r="J29" i="1"/>
  <c r="L29" i="1"/>
  <c r="L28" i="1" s="1"/>
  <c r="K30" i="1"/>
  <c r="K31" i="1"/>
  <c r="D32" i="1"/>
  <c r="E32" i="1"/>
  <c r="E28" i="1" s="1"/>
  <c r="F32" i="1"/>
  <c r="F28" i="1" s="1"/>
  <c r="G32" i="1"/>
  <c r="H32" i="1"/>
  <c r="I32" i="1"/>
  <c r="I28" i="1" s="1"/>
  <c r="J32" i="1"/>
  <c r="J28" i="1" s="1"/>
  <c r="L32" i="1"/>
  <c r="K33" i="1"/>
  <c r="K34" i="1"/>
  <c r="K35" i="1"/>
  <c r="E36" i="1"/>
  <c r="I36" i="1"/>
  <c r="D37" i="1"/>
  <c r="D36" i="1" s="1"/>
  <c r="E37" i="1"/>
  <c r="F37" i="1"/>
  <c r="G37" i="1"/>
  <c r="H37" i="1"/>
  <c r="H36" i="1" s="1"/>
  <c r="I37" i="1"/>
  <c r="K37" i="1" s="1"/>
  <c r="J37" i="1"/>
  <c r="L37" i="1"/>
  <c r="L36" i="1" s="1"/>
  <c r="K38" i="1"/>
  <c r="D39" i="1"/>
  <c r="E39" i="1"/>
  <c r="F39" i="1"/>
  <c r="F36" i="1" s="1"/>
  <c r="G39" i="1"/>
  <c r="G36" i="1" s="1"/>
  <c r="H39" i="1"/>
  <c r="I39" i="1"/>
  <c r="J39" i="1"/>
  <c r="J36" i="1" s="1"/>
  <c r="L39" i="1"/>
  <c r="K40" i="1"/>
  <c r="D41" i="1"/>
  <c r="H41" i="1"/>
  <c r="L41" i="1"/>
  <c r="D42" i="1"/>
  <c r="G42" i="1"/>
  <c r="G41" i="1" s="1"/>
  <c r="H42" i="1"/>
  <c r="L42" i="1"/>
  <c r="D43" i="1"/>
  <c r="E43" i="1"/>
  <c r="E42" i="1" s="1"/>
  <c r="E41" i="1" s="1"/>
  <c r="F43" i="1"/>
  <c r="F42" i="1" s="1"/>
  <c r="F41" i="1" s="1"/>
  <c r="G43" i="1"/>
  <c r="H43" i="1"/>
  <c r="I43" i="1"/>
  <c r="I42" i="1" s="1"/>
  <c r="J43" i="1"/>
  <c r="K43" i="1" s="1"/>
  <c r="L43" i="1"/>
  <c r="K44" i="1"/>
  <c r="K45" i="1"/>
  <c r="K46" i="1"/>
  <c r="D47" i="1"/>
  <c r="E47" i="1"/>
  <c r="F47" i="1"/>
  <c r="G47" i="1"/>
  <c r="H47" i="1"/>
  <c r="I47" i="1"/>
  <c r="J47" i="1"/>
  <c r="K47" i="1" s="1"/>
  <c r="L47" i="1"/>
  <c r="K48" i="1"/>
  <c r="D50" i="1"/>
  <c r="G50" i="1"/>
  <c r="G49" i="1" s="1"/>
  <c r="H50" i="1"/>
  <c r="L50" i="1"/>
  <c r="D51" i="1"/>
  <c r="E51" i="1"/>
  <c r="E50" i="1" s="1"/>
  <c r="E49" i="1" s="1"/>
  <c r="F51" i="1"/>
  <c r="F50" i="1" s="1"/>
  <c r="F49" i="1" s="1"/>
  <c r="G51" i="1"/>
  <c r="H51" i="1"/>
  <c r="I51" i="1"/>
  <c r="I50" i="1" s="1"/>
  <c r="J51" i="1"/>
  <c r="K51" i="1" s="1"/>
  <c r="L51" i="1"/>
  <c r="K52" i="1"/>
  <c r="D53" i="1"/>
  <c r="D49" i="1" s="1"/>
  <c r="E53" i="1"/>
  <c r="F53" i="1"/>
  <c r="G53" i="1"/>
  <c r="H53" i="1"/>
  <c r="H49" i="1" s="1"/>
  <c r="I53" i="1"/>
  <c r="K53" i="1" s="1"/>
  <c r="J53" i="1"/>
  <c r="L53" i="1"/>
  <c r="L49" i="1" s="1"/>
  <c r="K54" i="1"/>
  <c r="K55" i="1"/>
  <c r="K56" i="1"/>
  <c r="K57" i="1"/>
  <c r="K58" i="1"/>
  <c r="I49" i="1" l="1"/>
  <c r="L23" i="1"/>
  <c r="G23" i="1"/>
  <c r="G10" i="1" s="1"/>
  <c r="H10" i="1"/>
  <c r="D10" i="1"/>
  <c r="K36" i="1"/>
  <c r="I41" i="1"/>
  <c r="F23" i="1"/>
  <c r="F10" i="1" s="1"/>
  <c r="L10" i="1"/>
  <c r="K12" i="1"/>
  <c r="J23" i="1"/>
  <c r="K28" i="1"/>
  <c r="E10" i="1"/>
  <c r="J50" i="1"/>
  <c r="J49" i="1" s="1"/>
  <c r="J42" i="1"/>
  <c r="J41" i="1" s="1"/>
  <c r="J10" i="1" s="1"/>
  <c r="I23" i="1"/>
  <c r="I19" i="1"/>
  <c r="I11" i="1"/>
  <c r="K32" i="1"/>
  <c r="K39" i="1"/>
  <c r="K41" i="1" l="1"/>
  <c r="K11" i="1"/>
  <c r="I10" i="1"/>
  <c r="K10" i="1" s="1"/>
  <c r="K50" i="1"/>
  <c r="K19" i="1"/>
  <c r="I18" i="1"/>
  <c r="K18" i="1" s="1"/>
  <c r="K23" i="1"/>
  <c r="K42" i="1"/>
  <c r="K49" i="1"/>
</calcChain>
</file>

<file path=xl/sharedStrings.xml><?xml version="1.0" encoding="utf-8"?>
<sst xmlns="http://schemas.openxmlformats.org/spreadsheetml/2006/main" count="171" uniqueCount="171">
  <si>
    <t>JUDETUL  VASLUI</t>
  </si>
  <si>
    <t>COMUNA ZAPODENI</t>
  </si>
  <si>
    <t xml:space="preserve"> Anexa 13</t>
  </si>
  <si>
    <t>Cont de executie - Cheltuieli - Bugetul local</t>
  </si>
  <si>
    <t>Trimestrul: 4,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</si>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</sst>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63594-57EB-4880-99D7-12F60C810F6E}">
  <dimension ref="A1:T11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4" width="7.6640625" customWidth="1"/>
    <col min="5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" thickBot="1" x14ac:dyDescent="0.35"/>
    <row r="7" spans="1:12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15" thickBot="1" x14ac:dyDescent="0.35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" thickBot="1" x14ac:dyDescent="0.35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ht="21.6" x14ac:dyDescent="0.3">
      <c r="A10" s="10" t="s">
        <v>19</v>
      </c>
      <c r="B10" s="10" t="s">
        <v>20</v>
      </c>
      <c r="C10" s="10" t="s">
        <v>21</v>
      </c>
      <c r="D10" s="11">
        <f>D11+D18+D23+D41+D49</f>
        <v>0</v>
      </c>
      <c r="E10" s="11">
        <f>E11+E18+E23+E41+E49</f>
        <v>5971711</v>
      </c>
      <c r="F10" s="11">
        <f>F11+F18+F23+F41+F49</f>
        <v>5122500</v>
      </c>
      <c r="G10" s="11">
        <f>G11+G18+G23+G41+G49</f>
        <v>5971711</v>
      </c>
      <c r="H10" s="11">
        <f>H11+H18+H23+H41+H49</f>
        <v>5971711</v>
      </c>
      <c r="I10" s="11">
        <f>I11+I18+I23+I41+I49</f>
        <v>5451019</v>
      </c>
      <c r="J10" s="11">
        <f>J11+J18+J23+J41+J49</f>
        <v>4759374</v>
      </c>
      <c r="K10" s="11">
        <f>I10-J10</f>
        <v>691645</v>
      </c>
      <c r="L10" s="11">
        <f>L11+L18+L23+L41+L49</f>
        <v>3805586</v>
      </c>
    </row>
    <row r="11" spans="1:12" s="6" customFormat="1" ht="21.6" x14ac:dyDescent="0.3">
      <c r="A11" s="10" t="s">
        <v>22</v>
      </c>
      <c r="B11" s="10" t="s">
        <v>23</v>
      </c>
      <c r="C11" s="10" t="s">
        <v>24</v>
      </c>
      <c r="D11" s="11">
        <f>D12+D15</f>
        <v>0</v>
      </c>
      <c r="E11" s="11">
        <f>E12+E15</f>
        <v>1964900</v>
      </c>
      <c r="F11" s="11">
        <f>F12+F15</f>
        <v>1972900</v>
      </c>
      <c r="G11" s="11">
        <f>G12+G15</f>
        <v>1964900</v>
      </c>
      <c r="H11" s="11">
        <f>H12+H15</f>
        <v>1964900</v>
      </c>
      <c r="I11" s="11">
        <f>I12+I15</f>
        <v>1587746</v>
      </c>
      <c r="J11" s="11">
        <f>J12+J15</f>
        <v>1478055</v>
      </c>
      <c r="K11" s="11">
        <f>I11-J11</f>
        <v>109691</v>
      </c>
      <c r="L11" s="11">
        <f>L12+L15</f>
        <v>1539980</v>
      </c>
    </row>
    <row r="12" spans="1:12" s="6" customFormat="1" x14ac:dyDescent="0.3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1959900</v>
      </c>
      <c r="F12" s="11">
        <f>F13</f>
        <v>1967900</v>
      </c>
      <c r="G12" s="11">
        <f>G13</f>
        <v>1959900</v>
      </c>
      <c r="H12" s="11">
        <f>H13</f>
        <v>1959900</v>
      </c>
      <c r="I12" s="11">
        <f>I13</f>
        <v>1582746</v>
      </c>
      <c r="J12" s="11">
        <f>J13</f>
        <v>1478055</v>
      </c>
      <c r="K12" s="11">
        <f>I12-J12</f>
        <v>104691</v>
      </c>
      <c r="L12" s="11">
        <f>L13</f>
        <v>1539980</v>
      </c>
    </row>
    <row r="13" spans="1:12" s="6" customFormat="1" x14ac:dyDescent="0.3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1959900</v>
      </c>
      <c r="F13" s="11">
        <f>F14</f>
        <v>1967900</v>
      </c>
      <c r="G13" s="11">
        <f>G14</f>
        <v>1959900</v>
      </c>
      <c r="H13" s="11">
        <f>H14</f>
        <v>1959900</v>
      </c>
      <c r="I13" s="11">
        <f>I14</f>
        <v>1582746</v>
      </c>
      <c r="J13" s="11">
        <f>J14</f>
        <v>1478055</v>
      </c>
      <c r="K13" s="11">
        <f>I13-J13</f>
        <v>104691</v>
      </c>
      <c r="L13" s="11">
        <f>L14</f>
        <v>1539980</v>
      </c>
    </row>
    <row r="14" spans="1:12" s="6" customFormat="1" x14ac:dyDescent="0.3">
      <c r="A14" s="10" t="s">
        <v>31</v>
      </c>
      <c r="B14" s="10" t="s">
        <v>32</v>
      </c>
      <c r="C14" s="10" t="s">
        <v>33</v>
      </c>
      <c r="D14" s="11">
        <v>0</v>
      </c>
      <c r="E14" s="11">
        <v>1959900</v>
      </c>
      <c r="F14" s="11">
        <v>1967900</v>
      </c>
      <c r="G14" s="11">
        <v>1959900</v>
      </c>
      <c r="H14" s="11">
        <v>1959900</v>
      </c>
      <c r="I14" s="11">
        <v>1582746</v>
      </c>
      <c r="J14" s="11">
        <v>1478055</v>
      </c>
      <c r="K14" s="11">
        <f>I14-J14</f>
        <v>104691</v>
      </c>
      <c r="L14" s="11">
        <v>1539980</v>
      </c>
    </row>
    <row r="15" spans="1:12" s="6" customFormat="1" ht="21.6" x14ac:dyDescent="0.3">
      <c r="A15" s="10" t="s">
        <v>34</v>
      </c>
      <c r="B15" s="10" t="s">
        <v>35</v>
      </c>
      <c r="C15" s="10" t="s">
        <v>36</v>
      </c>
      <c r="D15" s="11">
        <f>D16+D17</f>
        <v>0</v>
      </c>
      <c r="E15" s="11">
        <f>E16+E17</f>
        <v>5000</v>
      </c>
      <c r="F15" s="11">
        <f>F16+F17</f>
        <v>5000</v>
      </c>
      <c r="G15" s="11">
        <f>G16+G17</f>
        <v>5000</v>
      </c>
      <c r="H15" s="11">
        <f>H16+H17</f>
        <v>5000</v>
      </c>
      <c r="I15" s="11">
        <f>I16+I17</f>
        <v>5000</v>
      </c>
      <c r="J15" s="11">
        <f>J16+J17</f>
        <v>0</v>
      </c>
      <c r="K15" s="11">
        <f>I15-J15</f>
        <v>5000</v>
      </c>
      <c r="L15" s="11">
        <f>L16+L17</f>
        <v>0</v>
      </c>
    </row>
    <row r="16" spans="1:12" s="6" customFormat="1" ht="21.6" x14ac:dyDescent="0.3">
      <c r="A16" s="10" t="s">
        <v>37</v>
      </c>
      <c r="B16" s="10" t="s">
        <v>38</v>
      </c>
      <c r="C16" s="10" t="s">
        <v>39</v>
      </c>
      <c r="D16" s="11">
        <v>0</v>
      </c>
      <c r="E16" s="11">
        <v>0</v>
      </c>
      <c r="F16" s="11">
        <v>5000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3">
      <c r="A17" s="10" t="s">
        <v>40</v>
      </c>
      <c r="B17" s="10" t="s">
        <v>41</v>
      </c>
      <c r="C17" s="10" t="s">
        <v>42</v>
      </c>
      <c r="D17" s="11">
        <v>0</v>
      </c>
      <c r="E17" s="11">
        <v>5000</v>
      </c>
      <c r="F17" s="11">
        <v>0</v>
      </c>
      <c r="G17" s="11">
        <v>5000</v>
      </c>
      <c r="H17" s="11">
        <v>5000</v>
      </c>
      <c r="I17" s="11">
        <v>5000</v>
      </c>
      <c r="J17" s="11">
        <v>0</v>
      </c>
      <c r="K17" s="11">
        <f>I17-J17</f>
        <v>5000</v>
      </c>
      <c r="L17" s="11">
        <v>0</v>
      </c>
    </row>
    <row r="18" spans="1:12" s="6" customFormat="1" ht="21.6" x14ac:dyDescent="0.3">
      <c r="A18" s="10" t="s">
        <v>43</v>
      </c>
      <c r="B18" s="10" t="s">
        <v>44</v>
      </c>
      <c r="C18" s="10" t="s">
        <v>45</v>
      </c>
      <c r="D18" s="11">
        <f>+D19</f>
        <v>0</v>
      </c>
      <c r="E18" s="11">
        <f>+E19</f>
        <v>55300</v>
      </c>
      <c r="F18" s="11">
        <f>+F19</f>
        <v>81900</v>
      </c>
      <c r="G18" s="11">
        <f>+G19</f>
        <v>55300</v>
      </c>
      <c r="H18" s="11">
        <f>+H19</f>
        <v>55300</v>
      </c>
      <c r="I18" s="11">
        <f>+I19</f>
        <v>38202</v>
      </c>
      <c r="J18" s="11">
        <f>+J19</f>
        <v>38202</v>
      </c>
      <c r="K18" s="11">
        <f>I18-J18</f>
        <v>0</v>
      </c>
      <c r="L18" s="11">
        <f>+L19</f>
        <v>38802</v>
      </c>
    </row>
    <row r="19" spans="1:12" s="6" customFormat="1" ht="21.6" x14ac:dyDescent="0.3">
      <c r="A19" s="10" t="s">
        <v>46</v>
      </c>
      <c r="B19" s="10" t="s">
        <v>47</v>
      </c>
      <c r="C19" s="10" t="s">
        <v>48</v>
      </c>
      <c r="D19" s="11">
        <f>D20+D22</f>
        <v>0</v>
      </c>
      <c r="E19" s="11">
        <f>E20+E22</f>
        <v>55300</v>
      </c>
      <c r="F19" s="11">
        <f>F20+F22</f>
        <v>81900</v>
      </c>
      <c r="G19" s="11">
        <f>G20+G22</f>
        <v>55300</v>
      </c>
      <c r="H19" s="11">
        <f>H20+H22</f>
        <v>55300</v>
      </c>
      <c r="I19" s="11">
        <f>I20+I22</f>
        <v>38202</v>
      </c>
      <c r="J19" s="11">
        <f>J20+J22</f>
        <v>38202</v>
      </c>
      <c r="K19" s="11">
        <f>I19-J19</f>
        <v>0</v>
      </c>
      <c r="L19" s="11">
        <f>L20+L22</f>
        <v>38802</v>
      </c>
    </row>
    <row r="20" spans="1:12" s="6" customFormat="1" x14ac:dyDescent="0.3">
      <c r="A20" s="10" t="s">
        <v>49</v>
      </c>
      <c r="B20" s="10" t="s">
        <v>50</v>
      </c>
      <c r="C20" s="10" t="s">
        <v>51</v>
      </c>
      <c r="D20" s="11">
        <f>D21</f>
        <v>0</v>
      </c>
      <c r="E20" s="11">
        <f>E21</f>
        <v>13300</v>
      </c>
      <c r="F20" s="11">
        <f>F21</f>
        <v>39900</v>
      </c>
      <c r="G20" s="11">
        <f>G21</f>
        <v>13300</v>
      </c>
      <c r="H20" s="11">
        <f>H21</f>
        <v>13300</v>
      </c>
      <c r="I20" s="11">
        <f>I21</f>
        <v>0</v>
      </c>
      <c r="J20" s="11">
        <f>J21</f>
        <v>0</v>
      </c>
      <c r="K20" s="11">
        <f>I20-J20</f>
        <v>0</v>
      </c>
      <c r="L20" s="11">
        <f>L21</f>
        <v>0</v>
      </c>
    </row>
    <row r="21" spans="1:12" s="6" customFormat="1" x14ac:dyDescent="0.3">
      <c r="A21" s="10" t="s">
        <v>52</v>
      </c>
      <c r="B21" s="10" t="s">
        <v>53</v>
      </c>
      <c r="C21" s="10" t="s">
        <v>54</v>
      </c>
      <c r="D21" s="11">
        <v>0</v>
      </c>
      <c r="E21" s="11">
        <v>13300</v>
      </c>
      <c r="F21" s="11">
        <v>39900</v>
      </c>
      <c r="G21" s="11">
        <v>13300</v>
      </c>
      <c r="H21" s="11">
        <v>13300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ht="21.6" x14ac:dyDescent="0.3">
      <c r="A22" s="10" t="s">
        <v>55</v>
      </c>
      <c r="B22" s="10" t="s">
        <v>56</v>
      </c>
      <c r="C22" s="10" t="s">
        <v>57</v>
      </c>
      <c r="D22" s="11">
        <v>0</v>
      </c>
      <c r="E22" s="11">
        <v>42000</v>
      </c>
      <c r="F22" s="11">
        <v>42000</v>
      </c>
      <c r="G22" s="11">
        <v>42000</v>
      </c>
      <c r="H22" s="11">
        <v>42000</v>
      </c>
      <c r="I22" s="11">
        <v>38202</v>
      </c>
      <c r="J22" s="11">
        <v>38202</v>
      </c>
      <c r="K22" s="11">
        <f>I22-J22</f>
        <v>0</v>
      </c>
      <c r="L22" s="11">
        <v>38802</v>
      </c>
    </row>
    <row r="23" spans="1:12" s="6" customFormat="1" ht="21.6" x14ac:dyDescent="0.3">
      <c r="A23" s="10" t="s">
        <v>58</v>
      </c>
      <c r="B23" s="10" t="s">
        <v>59</v>
      </c>
      <c r="C23" s="10" t="s">
        <v>60</v>
      </c>
      <c r="D23" s="11">
        <f>D24+D28+D36</f>
        <v>0</v>
      </c>
      <c r="E23" s="11">
        <f>E24+E28+E36</f>
        <v>2415443</v>
      </c>
      <c r="F23" s="11">
        <f>F24+F28+F36</f>
        <v>2037100</v>
      </c>
      <c r="G23" s="11">
        <f>G24+G28+G36</f>
        <v>2415443</v>
      </c>
      <c r="H23" s="11">
        <f>H24+H28+H36</f>
        <v>2415443</v>
      </c>
      <c r="I23" s="11">
        <f>I24+I28+I36</f>
        <v>2295709</v>
      </c>
      <c r="J23" s="11">
        <f>J24+J28+J36</f>
        <v>2062940</v>
      </c>
      <c r="K23" s="11">
        <f>I23-J23</f>
        <v>232769</v>
      </c>
      <c r="L23" s="11">
        <f>L24+L28+L36</f>
        <v>1794853</v>
      </c>
    </row>
    <row r="24" spans="1:12" s="6" customFormat="1" ht="21.6" x14ac:dyDescent="0.3">
      <c r="A24" s="10" t="s">
        <v>61</v>
      </c>
      <c r="B24" s="10" t="s">
        <v>62</v>
      </c>
      <c r="C24" s="10" t="s">
        <v>63</v>
      </c>
      <c r="D24" s="11">
        <f>+D25+D27</f>
        <v>0</v>
      </c>
      <c r="E24" s="11">
        <f>+E25+E27</f>
        <v>718053</v>
      </c>
      <c r="F24" s="11">
        <f>+F25+F27</f>
        <v>290000</v>
      </c>
      <c r="G24" s="11">
        <f>+G25+G27</f>
        <v>718053</v>
      </c>
      <c r="H24" s="11">
        <f>+H25+H27</f>
        <v>718053</v>
      </c>
      <c r="I24" s="11">
        <f>+I25+I27</f>
        <v>718053</v>
      </c>
      <c r="J24" s="11">
        <f>+J25+J27</f>
        <v>578817</v>
      </c>
      <c r="K24" s="11">
        <f>I24-J24</f>
        <v>139236</v>
      </c>
      <c r="L24" s="11">
        <f>+L25+L27</f>
        <v>328490</v>
      </c>
    </row>
    <row r="25" spans="1:12" s="6" customFormat="1" ht="21.6" x14ac:dyDescent="0.3">
      <c r="A25" s="10" t="s">
        <v>64</v>
      </c>
      <c r="B25" s="10" t="s">
        <v>65</v>
      </c>
      <c r="C25" s="10" t="s">
        <v>66</v>
      </c>
      <c r="D25" s="11">
        <f>D26</f>
        <v>0</v>
      </c>
      <c r="E25" s="11">
        <f>E26</f>
        <v>678053</v>
      </c>
      <c r="F25" s="11">
        <f>F26</f>
        <v>290000</v>
      </c>
      <c r="G25" s="11">
        <f>G26</f>
        <v>678053</v>
      </c>
      <c r="H25" s="11">
        <f>H26</f>
        <v>678053</v>
      </c>
      <c r="I25" s="11">
        <f>I26</f>
        <v>678053</v>
      </c>
      <c r="J25" s="11">
        <f>J26</f>
        <v>546417</v>
      </c>
      <c r="K25" s="11">
        <f>I25-J25</f>
        <v>131636</v>
      </c>
      <c r="L25" s="11">
        <f>L26</f>
        <v>309390</v>
      </c>
    </row>
    <row r="26" spans="1:12" s="6" customFormat="1" x14ac:dyDescent="0.3">
      <c r="A26" s="10" t="s">
        <v>67</v>
      </c>
      <c r="B26" s="10" t="s">
        <v>68</v>
      </c>
      <c r="C26" s="10" t="s">
        <v>69</v>
      </c>
      <c r="D26" s="11">
        <v>0</v>
      </c>
      <c r="E26" s="11">
        <v>678053</v>
      </c>
      <c r="F26" s="11">
        <v>290000</v>
      </c>
      <c r="G26" s="11">
        <v>678053</v>
      </c>
      <c r="H26" s="11">
        <v>678053</v>
      </c>
      <c r="I26" s="11">
        <v>678053</v>
      </c>
      <c r="J26" s="11">
        <v>546417</v>
      </c>
      <c r="K26" s="11">
        <f>I26-J26</f>
        <v>131636</v>
      </c>
      <c r="L26" s="11">
        <v>309390</v>
      </c>
    </row>
    <row r="27" spans="1:12" s="6" customFormat="1" x14ac:dyDescent="0.3">
      <c r="A27" s="10" t="s">
        <v>70</v>
      </c>
      <c r="B27" s="10" t="s">
        <v>71</v>
      </c>
      <c r="C27" s="10" t="s">
        <v>72</v>
      </c>
      <c r="D27" s="11">
        <v>0</v>
      </c>
      <c r="E27" s="11">
        <v>40000</v>
      </c>
      <c r="F27" s="11">
        <v>0</v>
      </c>
      <c r="G27" s="11">
        <v>40000</v>
      </c>
      <c r="H27" s="11">
        <v>40000</v>
      </c>
      <c r="I27" s="11">
        <v>40000</v>
      </c>
      <c r="J27" s="11">
        <v>32400</v>
      </c>
      <c r="K27" s="11">
        <f>I27-J27</f>
        <v>7600</v>
      </c>
      <c r="L27" s="11">
        <v>19100</v>
      </c>
    </row>
    <row r="28" spans="1:12" s="6" customFormat="1" ht="21.6" x14ac:dyDescent="0.3">
      <c r="A28" s="10" t="s">
        <v>73</v>
      </c>
      <c r="B28" s="10" t="s">
        <v>74</v>
      </c>
      <c r="C28" s="10" t="s">
        <v>75</v>
      </c>
      <c r="D28" s="11">
        <f>D29+D32+D34+D35</f>
        <v>0</v>
      </c>
      <c r="E28" s="11">
        <f>E29+E32+E34+E35</f>
        <v>247350</v>
      </c>
      <c r="F28" s="11">
        <f>F29+F32+F34+F35</f>
        <v>303000</v>
      </c>
      <c r="G28" s="11">
        <f>G29+G32+G34+G35</f>
        <v>247350</v>
      </c>
      <c r="H28" s="11">
        <f>H29+H32+H34+H35</f>
        <v>247350</v>
      </c>
      <c r="I28" s="11">
        <f>I29+I32+I34+I35</f>
        <v>232000</v>
      </c>
      <c r="J28" s="11">
        <f>J29+J32+J34+J35</f>
        <v>141065</v>
      </c>
      <c r="K28" s="11">
        <f>I28-J28</f>
        <v>90935</v>
      </c>
      <c r="L28" s="11">
        <f>L29+L32+L34+L35</f>
        <v>115794</v>
      </c>
    </row>
    <row r="29" spans="1:12" s="6" customFormat="1" ht="21.6" x14ac:dyDescent="0.3">
      <c r="A29" s="10" t="s">
        <v>76</v>
      </c>
      <c r="B29" s="10" t="s">
        <v>77</v>
      </c>
      <c r="C29" s="10" t="s">
        <v>78</v>
      </c>
      <c r="D29" s="11">
        <f>D30+D31</f>
        <v>0</v>
      </c>
      <c r="E29" s="11">
        <f>E30+E31</f>
        <v>117350</v>
      </c>
      <c r="F29" s="11">
        <f>F30+F31</f>
        <v>103000</v>
      </c>
      <c r="G29" s="11">
        <f>G30+G31</f>
        <v>117350</v>
      </c>
      <c r="H29" s="11">
        <f>H30+H31</f>
        <v>117350</v>
      </c>
      <c r="I29" s="11">
        <f>I30+I31</f>
        <v>102000</v>
      </c>
      <c r="J29" s="11">
        <f>J30+J31</f>
        <v>61065</v>
      </c>
      <c r="K29" s="11">
        <f>I29-J29</f>
        <v>40935</v>
      </c>
      <c r="L29" s="11">
        <f>L30+L31</f>
        <v>33341</v>
      </c>
    </row>
    <row r="30" spans="1:12" s="6" customFormat="1" x14ac:dyDescent="0.3">
      <c r="A30" s="10" t="s">
        <v>79</v>
      </c>
      <c r="B30" s="10" t="s">
        <v>80</v>
      </c>
      <c r="C30" s="10" t="s">
        <v>81</v>
      </c>
      <c r="D30" s="11">
        <v>0</v>
      </c>
      <c r="E30" s="11">
        <v>10350</v>
      </c>
      <c r="F30" s="11">
        <v>31000</v>
      </c>
      <c r="G30" s="11">
        <v>10350</v>
      </c>
      <c r="H30" s="11">
        <v>10350</v>
      </c>
      <c r="I30" s="11">
        <v>0</v>
      </c>
      <c r="J30" s="11">
        <v>0</v>
      </c>
      <c r="K30" s="11">
        <f>I30-J30</f>
        <v>0</v>
      </c>
      <c r="L30" s="11">
        <v>0</v>
      </c>
    </row>
    <row r="31" spans="1:12" s="6" customFormat="1" x14ac:dyDescent="0.3">
      <c r="A31" s="10" t="s">
        <v>82</v>
      </c>
      <c r="B31" s="10" t="s">
        <v>83</v>
      </c>
      <c r="C31" s="10" t="s">
        <v>84</v>
      </c>
      <c r="D31" s="11">
        <v>0</v>
      </c>
      <c r="E31" s="11">
        <v>107000</v>
      </c>
      <c r="F31" s="11">
        <v>72000</v>
      </c>
      <c r="G31" s="11">
        <v>107000</v>
      </c>
      <c r="H31" s="11">
        <v>107000</v>
      </c>
      <c r="I31" s="11">
        <v>102000</v>
      </c>
      <c r="J31" s="11">
        <v>61065</v>
      </c>
      <c r="K31" s="11">
        <f>I31-J31</f>
        <v>40935</v>
      </c>
      <c r="L31" s="11">
        <v>33341</v>
      </c>
    </row>
    <row r="32" spans="1:12" s="6" customFormat="1" ht="21.6" x14ac:dyDescent="0.3">
      <c r="A32" s="10" t="s">
        <v>85</v>
      </c>
      <c r="B32" s="10" t="s">
        <v>86</v>
      </c>
      <c r="C32" s="10" t="s">
        <v>87</v>
      </c>
      <c r="D32" s="11">
        <f>D33</f>
        <v>0</v>
      </c>
      <c r="E32" s="11">
        <f>E33</f>
        <v>40000</v>
      </c>
      <c r="F32" s="11">
        <f>F33</f>
        <v>80000</v>
      </c>
      <c r="G32" s="11">
        <f>G33</f>
        <v>40000</v>
      </c>
      <c r="H32" s="11">
        <f>H33</f>
        <v>40000</v>
      </c>
      <c r="I32" s="11">
        <f>I33</f>
        <v>40000</v>
      </c>
      <c r="J32" s="11">
        <f>J33</f>
        <v>0</v>
      </c>
      <c r="K32" s="11">
        <f>I32-J32</f>
        <v>40000</v>
      </c>
      <c r="L32" s="11">
        <f>L33</f>
        <v>0</v>
      </c>
    </row>
    <row r="33" spans="1:12" s="6" customFormat="1" x14ac:dyDescent="0.3">
      <c r="A33" s="10" t="s">
        <v>88</v>
      </c>
      <c r="B33" s="10" t="s">
        <v>89</v>
      </c>
      <c r="C33" s="10" t="s">
        <v>90</v>
      </c>
      <c r="D33" s="11">
        <v>0</v>
      </c>
      <c r="E33" s="11">
        <v>40000</v>
      </c>
      <c r="F33" s="11">
        <v>80000</v>
      </c>
      <c r="G33" s="11">
        <v>40000</v>
      </c>
      <c r="H33" s="11">
        <v>40000</v>
      </c>
      <c r="I33" s="11">
        <v>40000</v>
      </c>
      <c r="J33" s="11">
        <v>0</v>
      </c>
      <c r="K33" s="11">
        <f>I33-J33</f>
        <v>40000</v>
      </c>
      <c r="L33" s="11">
        <v>0</v>
      </c>
    </row>
    <row r="34" spans="1:12" s="6" customFormat="1" x14ac:dyDescent="0.3">
      <c r="A34" s="10" t="s">
        <v>91</v>
      </c>
      <c r="B34" s="10" t="s">
        <v>92</v>
      </c>
      <c r="C34" s="10" t="s">
        <v>93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f>I34-J34</f>
        <v>0</v>
      </c>
      <c r="L34" s="11">
        <v>2453</v>
      </c>
    </row>
    <row r="35" spans="1:12" s="6" customFormat="1" x14ac:dyDescent="0.3">
      <c r="A35" s="10" t="s">
        <v>94</v>
      </c>
      <c r="B35" s="10" t="s">
        <v>95</v>
      </c>
      <c r="C35" s="10" t="s">
        <v>96</v>
      </c>
      <c r="D35" s="11">
        <v>0</v>
      </c>
      <c r="E35" s="11">
        <v>90000</v>
      </c>
      <c r="F35" s="11">
        <v>120000</v>
      </c>
      <c r="G35" s="11">
        <v>90000</v>
      </c>
      <c r="H35" s="11">
        <v>90000</v>
      </c>
      <c r="I35" s="11">
        <v>90000</v>
      </c>
      <c r="J35" s="11">
        <v>80000</v>
      </c>
      <c r="K35" s="11">
        <f>I35-J35</f>
        <v>10000</v>
      </c>
      <c r="L35" s="11">
        <v>80000</v>
      </c>
    </row>
    <row r="36" spans="1:12" s="6" customFormat="1" ht="31.8" x14ac:dyDescent="0.3">
      <c r="A36" s="10" t="s">
        <v>97</v>
      </c>
      <c r="B36" s="10" t="s">
        <v>98</v>
      </c>
      <c r="C36" s="10" t="s">
        <v>99</v>
      </c>
      <c r="D36" s="11">
        <f>+D37+D39</f>
        <v>0</v>
      </c>
      <c r="E36" s="11">
        <f>+E37+E39</f>
        <v>1450040</v>
      </c>
      <c r="F36" s="11">
        <f>+F37+F39</f>
        <v>1444100</v>
      </c>
      <c r="G36" s="11">
        <f>+G37+G39</f>
        <v>1450040</v>
      </c>
      <c r="H36" s="11">
        <f>+H37+H39</f>
        <v>1450040</v>
      </c>
      <c r="I36" s="11">
        <f>+I37+I39</f>
        <v>1345656</v>
      </c>
      <c r="J36" s="11">
        <f>+J37+J39</f>
        <v>1343058</v>
      </c>
      <c r="K36" s="11">
        <f>I36-J36</f>
        <v>2598</v>
      </c>
      <c r="L36" s="11">
        <f>+L37+L39</f>
        <v>1350569</v>
      </c>
    </row>
    <row r="37" spans="1:12" s="6" customFormat="1" ht="21.6" x14ac:dyDescent="0.3">
      <c r="A37" s="10" t="s">
        <v>100</v>
      </c>
      <c r="B37" s="10" t="s">
        <v>101</v>
      </c>
      <c r="C37" s="10" t="s">
        <v>102</v>
      </c>
      <c r="D37" s="11">
        <f>D38</f>
        <v>0</v>
      </c>
      <c r="E37" s="11">
        <f>E38</f>
        <v>1444100</v>
      </c>
      <c r="F37" s="11">
        <f>F38</f>
        <v>1444100</v>
      </c>
      <c r="G37" s="11">
        <f>G38</f>
        <v>1444100</v>
      </c>
      <c r="H37" s="11">
        <f>H38</f>
        <v>1444100</v>
      </c>
      <c r="I37" s="11">
        <f>I38</f>
        <v>1339716</v>
      </c>
      <c r="J37" s="11">
        <f>J38</f>
        <v>1337118</v>
      </c>
      <c r="K37" s="11">
        <f>I37-J37</f>
        <v>2598</v>
      </c>
      <c r="L37" s="11">
        <f>L38</f>
        <v>1344629</v>
      </c>
    </row>
    <row r="38" spans="1:12" s="6" customFormat="1" x14ac:dyDescent="0.3">
      <c r="A38" s="10" t="s">
        <v>103</v>
      </c>
      <c r="B38" s="10" t="s">
        <v>104</v>
      </c>
      <c r="C38" s="10" t="s">
        <v>105</v>
      </c>
      <c r="D38" s="11">
        <v>0</v>
      </c>
      <c r="E38" s="11">
        <v>1444100</v>
      </c>
      <c r="F38" s="11">
        <v>1444100</v>
      </c>
      <c r="G38" s="11">
        <v>1444100</v>
      </c>
      <c r="H38" s="11">
        <v>1444100</v>
      </c>
      <c r="I38" s="11">
        <v>1339716</v>
      </c>
      <c r="J38" s="11">
        <v>1337118</v>
      </c>
      <c r="K38" s="11">
        <f>I38-J38</f>
        <v>2598</v>
      </c>
      <c r="L38" s="11">
        <v>1344629</v>
      </c>
    </row>
    <row r="39" spans="1:12" s="6" customFormat="1" ht="21.6" x14ac:dyDescent="0.3">
      <c r="A39" s="10" t="s">
        <v>106</v>
      </c>
      <c r="B39" s="10" t="s">
        <v>107</v>
      </c>
      <c r="C39" s="10" t="s">
        <v>108</v>
      </c>
      <c r="D39" s="11">
        <f>D40</f>
        <v>0</v>
      </c>
      <c r="E39" s="11">
        <f>E40</f>
        <v>5940</v>
      </c>
      <c r="F39" s="11">
        <f>F40</f>
        <v>0</v>
      </c>
      <c r="G39" s="11">
        <f>G40</f>
        <v>5940</v>
      </c>
      <c r="H39" s="11">
        <f>H40</f>
        <v>5940</v>
      </c>
      <c r="I39" s="11">
        <f>I40</f>
        <v>5940</v>
      </c>
      <c r="J39" s="11">
        <f>J40</f>
        <v>5940</v>
      </c>
      <c r="K39" s="11">
        <f>I39-J39</f>
        <v>0</v>
      </c>
      <c r="L39" s="11">
        <f>L40</f>
        <v>5940</v>
      </c>
    </row>
    <row r="40" spans="1:12" s="6" customFormat="1" x14ac:dyDescent="0.3">
      <c r="A40" s="10" t="s">
        <v>109</v>
      </c>
      <c r="B40" s="10" t="s">
        <v>110</v>
      </c>
      <c r="C40" s="10" t="s">
        <v>111</v>
      </c>
      <c r="D40" s="11">
        <v>0</v>
      </c>
      <c r="E40" s="11">
        <v>5940</v>
      </c>
      <c r="F40" s="11">
        <v>0</v>
      </c>
      <c r="G40" s="11">
        <v>5940</v>
      </c>
      <c r="H40" s="11">
        <v>5940</v>
      </c>
      <c r="I40" s="11">
        <v>5940</v>
      </c>
      <c r="J40" s="11">
        <v>5940</v>
      </c>
      <c r="K40" s="11">
        <f>I40-J40</f>
        <v>0</v>
      </c>
      <c r="L40" s="11">
        <v>5940</v>
      </c>
    </row>
    <row r="41" spans="1:12" s="6" customFormat="1" ht="21.6" x14ac:dyDescent="0.3">
      <c r="A41" s="10" t="s">
        <v>112</v>
      </c>
      <c r="B41" s="10" t="s">
        <v>113</v>
      </c>
      <c r="C41" s="10" t="s">
        <v>114</v>
      </c>
      <c r="D41" s="11">
        <f>D42+D47</f>
        <v>0</v>
      </c>
      <c r="E41" s="11">
        <f>E42+E47</f>
        <v>603218</v>
      </c>
      <c r="F41" s="11">
        <f>F42+F47</f>
        <v>457000</v>
      </c>
      <c r="G41" s="11">
        <f>G42+G47</f>
        <v>603218</v>
      </c>
      <c r="H41" s="11">
        <f>H42+H47</f>
        <v>603218</v>
      </c>
      <c r="I41" s="11">
        <f>I42+I47</f>
        <v>596512</v>
      </c>
      <c r="J41" s="11">
        <f>J42+J47</f>
        <v>414879</v>
      </c>
      <c r="K41" s="11">
        <f>I41-J41</f>
        <v>181633</v>
      </c>
      <c r="L41" s="11">
        <f>L42+L47</f>
        <v>135361</v>
      </c>
    </row>
    <row r="42" spans="1:12" s="6" customFormat="1" ht="21.6" x14ac:dyDescent="0.3">
      <c r="A42" s="10" t="s">
        <v>115</v>
      </c>
      <c r="B42" s="10" t="s">
        <v>116</v>
      </c>
      <c r="C42" s="10" t="s">
        <v>117</v>
      </c>
      <c r="D42" s="11">
        <f>+D43+D45+D46</f>
        <v>0</v>
      </c>
      <c r="E42" s="11">
        <f>+E43+E45+E46</f>
        <v>580218</v>
      </c>
      <c r="F42" s="11">
        <f>+F43+F45+F46</f>
        <v>442000</v>
      </c>
      <c r="G42" s="11">
        <f>+G43+G45+G46</f>
        <v>580218</v>
      </c>
      <c r="H42" s="11">
        <f>+H43+H45+H46</f>
        <v>580218</v>
      </c>
      <c r="I42" s="11">
        <f>+I43+I45+I46</f>
        <v>573512</v>
      </c>
      <c r="J42" s="11">
        <f>+J43+J45+J46</f>
        <v>403854</v>
      </c>
      <c r="K42" s="11">
        <f>I42-J42</f>
        <v>169658</v>
      </c>
      <c r="L42" s="11">
        <f>+L43+L45+L46</f>
        <v>134336</v>
      </c>
    </row>
    <row r="43" spans="1:12" s="6" customFormat="1" ht="21.6" x14ac:dyDescent="0.3">
      <c r="A43" s="10" t="s">
        <v>118</v>
      </c>
      <c r="B43" s="10" t="s">
        <v>119</v>
      </c>
      <c r="C43" s="10" t="s">
        <v>120</v>
      </c>
      <c r="D43" s="11">
        <f>D44</f>
        <v>0</v>
      </c>
      <c r="E43" s="11">
        <f>E44</f>
        <v>356758</v>
      </c>
      <c r="F43" s="11">
        <f>F44</f>
        <v>226000</v>
      </c>
      <c r="G43" s="11">
        <f>G44</f>
        <v>356758</v>
      </c>
      <c r="H43" s="11">
        <f>H44</f>
        <v>356758</v>
      </c>
      <c r="I43" s="11">
        <f>I44</f>
        <v>356758</v>
      </c>
      <c r="J43" s="11">
        <f>J44</f>
        <v>276701</v>
      </c>
      <c r="K43" s="11">
        <f>I43-J43</f>
        <v>80057</v>
      </c>
      <c r="L43" s="11">
        <f>L44</f>
        <v>1000</v>
      </c>
    </row>
    <row r="44" spans="1:12" s="6" customFormat="1" x14ac:dyDescent="0.3">
      <c r="A44" s="10" t="s">
        <v>121</v>
      </c>
      <c r="B44" s="10" t="s">
        <v>122</v>
      </c>
      <c r="C44" s="10" t="s">
        <v>123</v>
      </c>
      <c r="D44" s="11">
        <v>0</v>
      </c>
      <c r="E44" s="11">
        <v>356758</v>
      </c>
      <c r="F44" s="11">
        <v>226000</v>
      </c>
      <c r="G44" s="11">
        <v>356758</v>
      </c>
      <c r="H44" s="11">
        <v>356758</v>
      </c>
      <c r="I44" s="11">
        <v>356758</v>
      </c>
      <c r="J44" s="11">
        <v>276701</v>
      </c>
      <c r="K44" s="11">
        <f>I44-J44</f>
        <v>80057</v>
      </c>
      <c r="L44" s="11">
        <v>1000</v>
      </c>
    </row>
    <row r="45" spans="1:12" s="6" customFormat="1" x14ac:dyDescent="0.3">
      <c r="A45" s="10" t="s">
        <v>124</v>
      </c>
      <c r="B45" s="10" t="s">
        <v>125</v>
      </c>
      <c r="C45" s="10" t="s">
        <v>126</v>
      </c>
      <c r="D45" s="11">
        <v>0</v>
      </c>
      <c r="E45" s="11">
        <v>152460</v>
      </c>
      <c r="F45" s="11">
        <v>145000</v>
      </c>
      <c r="G45" s="11">
        <v>152460</v>
      </c>
      <c r="H45" s="11">
        <v>152460</v>
      </c>
      <c r="I45" s="11">
        <v>152460</v>
      </c>
      <c r="J45" s="11">
        <v>62859</v>
      </c>
      <c r="K45" s="11">
        <f>I45-J45</f>
        <v>89601</v>
      </c>
      <c r="L45" s="11">
        <v>67359</v>
      </c>
    </row>
    <row r="46" spans="1:12" s="6" customFormat="1" ht="21.6" x14ac:dyDescent="0.3">
      <c r="A46" s="10" t="s">
        <v>127</v>
      </c>
      <c r="B46" s="10" t="s">
        <v>128</v>
      </c>
      <c r="C46" s="10" t="s">
        <v>129</v>
      </c>
      <c r="D46" s="11">
        <v>0</v>
      </c>
      <c r="E46" s="11">
        <v>71000</v>
      </c>
      <c r="F46" s="11">
        <v>71000</v>
      </c>
      <c r="G46" s="11">
        <v>71000</v>
      </c>
      <c r="H46" s="11">
        <v>71000</v>
      </c>
      <c r="I46" s="11">
        <v>64294</v>
      </c>
      <c r="J46" s="11">
        <v>64294</v>
      </c>
      <c r="K46" s="11">
        <f>I46-J46</f>
        <v>0</v>
      </c>
      <c r="L46" s="11">
        <v>65977</v>
      </c>
    </row>
    <row r="47" spans="1:12" s="6" customFormat="1" ht="21.6" x14ac:dyDescent="0.3">
      <c r="A47" s="10" t="s">
        <v>130</v>
      </c>
      <c r="B47" s="10" t="s">
        <v>131</v>
      </c>
      <c r="C47" s="10" t="s">
        <v>132</v>
      </c>
      <c r="D47" s="11">
        <f>+D48</f>
        <v>0</v>
      </c>
      <c r="E47" s="11">
        <f>+E48</f>
        <v>23000</v>
      </c>
      <c r="F47" s="11">
        <f>+F48</f>
        <v>15000</v>
      </c>
      <c r="G47" s="11">
        <f>+G48</f>
        <v>23000</v>
      </c>
      <c r="H47" s="11">
        <f>+H48</f>
        <v>23000</v>
      </c>
      <c r="I47" s="11">
        <f>+I48</f>
        <v>23000</v>
      </c>
      <c r="J47" s="11">
        <f>+J48</f>
        <v>11025</v>
      </c>
      <c r="K47" s="11">
        <f>I47-J47</f>
        <v>11975</v>
      </c>
      <c r="L47" s="11">
        <f>+L48</f>
        <v>1025</v>
      </c>
    </row>
    <row r="48" spans="1:12" s="6" customFormat="1" x14ac:dyDescent="0.3">
      <c r="A48" s="10" t="s">
        <v>133</v>
      </c>
      <c r="B48" s="10" t="s">
        <v>134</v>
      </c>
      <c r="C48" s="10" t="s">
        <v>135</v>
      </c>
      <c r="D48" s="11">
        <v>0</v>
      </c>
      <c r="E48" s="11">
        <v>23000</v>
      </c>
      <c r="F48" s="11">
        <v>15000</v>
      </c>
      <c r="G48" s="11">
        <v>23000</v>
      </c>
      <c r="H48" s="11">
        <v>23000</v>
      </c>
      <c r="I48" s="11">
        <v>23000</v>
      </c>
      <c r="J48" s="11">
        <v>11025</v>
      </c>
      <c r="K48" s="11">
        <f>I48-J48</f>
        <v>11975</v>
      </c>
      <c r="L48" s="11">
        <v>1025</v>
      </c>
    </row>
    <row r="49" spans="1:12" s="6" customFormat="1" ht="21.6" x14ac:dyDescent="0.3">
      <c r="A49" s="10" t="s">
        <v>136</v>
      </c>
      <c r="B49" s="10" t="s">
        <v>137</v>
      </c>
      <c r="C49" s="10" t="s">
        <v>138</v>
      </c>
      <c r="D49" s="11">
        <f>+D50+D53</f>
        <v>0</v>
      </c>
      <c r="E49" s="11">
        <f>+E50+E53</f>
        <v>932850</v>
      </c>
      <c r="F49" s="11">
        <f>+F50+F53</f>
        <v>573600</v>
      </c>
      <c r="G49" s="11">
        <f>+G50+G53</f>
        <v>932850</v>
      </c>
      <c r="H49" s="11">
        <f>+H50+H53</f>
        <v>932850</v>
      </c>
      <c r="I49" s="11">
        <f>+I50+I53</f>
        <v>932850</v>
      </c>
      <c r="J49" s="11">
        <f>+J50+J53</f>
        <v>765298</v>
      </c>
      <c r="K49" s="11">
        <f>I49-J49</f>
        <v>167552</v>
      </c>
      <c r="L49" s="11">
        <f>+L50+L53</f>
        <v>296590</v>
      </c>
    </row>
    <row r="50" spans="1:12" s="6" customFormat="1" x14ac:dyDescent="0.3">
      <c r="A50" s="10" t="s">
        <v>139</v>
      </c>
      <c r="B50" s="10" t="s">
        <v>140</v>
      </c>
      <c r="C50" s="10" t="s">
        <v>141</v>
      </c>
      <c r="D50" s="11">
        <f>D51</f>
        <v>0</v>
      </c>
      <c r="E50" s="11">
        <f>E51</f>
        <v>909250</v>
      </c>
      <c r="F50" s="11">
        <f>F51</f>
        <v>550000</v>
      </c>
      <c r="G50" s="11">
        <f>G51</f>
        <v>909250</v>
      </c>
      <c r="H50" s="11">
        <f>H51</f>
        <v>909250</v>
      </c>
      <c r="I50" s="11">
        <f>I51</f>
        <v>909250</v>
      </c>
      <c r="J50" s="11">
        <f>J51</f>
        <v>747507</v>
      </c>
      <c r="K50" s="11">
        <f>I50-J50</f>
        <v>161743</v>
      </c>
      <c r="L50" s="11">
        <f>L51</f>
        <v>278899</v>
      </c>
    </row>
    <row r="51" spans="1:12" s="6" customFormat="1" x14ac:dyDescent="0.3">
      <c r="A51" s="10" t="s">
        <v>142</v>
      </c>
      <c r="B51" s="10" t="s">
        <v>143</v>
      </c>
      <c r="C51" s="10" t="s">
        <v>144</v>
      </c>
      <c r="D51" s="11">
        <f>D52</f>
        <v>0</v>
      </c>
      <c r="E51" s="11">
        <f>E52</f>
        <v>909250</v>
      </c>
      <c r="F51" s="11">
        <f>F52</f>
        <v>550000</v>
      </c>
      <c r="G51" s="11">
        <f>G52</f>
        <v>909250</v>
      </c>
      <c r="H51" s="11">
        <f>H52</f>
        <v>909250</v>
      </c>
      <c r="I51" s="11">
        <f>I52</f>
        <v>909250</v>
      </c>
      <c r="J51" s="11">
        <f>J52</f>
        <v>747507</v>
      </c>
      <c r="K51" s="11">
        <f>I51-J51</f>
        <v>161743</v>
      </c>
      <c r="L51" s="11">
        <f>L52</f>
        <v>278899</v>
      </c>
    </row>
    <row r="52" spans="1:12" s="6" customFormat="1" x14ac:dyDescent="0.3">
      <c r="A52" s="10" t="s">
        <v>145</v>
      </c>
      <c r="B52" s="10" t="s">
        <v>146</v>
      </c>
      <c r="C52" s="10" t="s">
        <v>147</v>
      </c>
      <c r="D52" s="11">
        <v>0</v>
      </c>
      <c r="E52" s="11">
        <v>909250</v>
      </c>
      <c r="F52" s="11">
        <v>550000</v>
      </c>
      <c r="G52" s="11">
        <v>909250</v>
      </c>
      <c r="H52" s="11">
        <v>909250</v>
      </c>
      <c r="I52" s="11">
        <v>909250</v>
      </c>
      <c r="J52" s="11">
        <v>747507</v>
      </c>
      <c r="K52" s="11">
        <f>I52-J52</f>
        <v>161743</v>
      </c>
      <c r="L52" s="11">
        <v>278899</v>
      </c>
    </row>
    <row r="53" spans="1:12" s="6" customFormat="1" ht="21.6" x14ac:dyDescent="0.3">
      <c r="A53" s="10" t="s">
        <v>148</v>
      </c>
      <c r="B53" s="10" t="s">
        <v>149</v>
      </c>
      <c r="C53" s="10" t="s">
        <v>150</v>
      </c>
      <c r="D53" s="11">
        <f>+D54</f>
        <v>0</v>
      </c>
      <c r="E53" s="11">
        <f>+E54</f>
        <v>23600</v>
      </c>
      <c r="F53" s="11">
        <f>+F54</f>
        <v>23600</v>
      </c>
      <c r="G53" s="11">
        <f>+G54</f>
        <v>23600</v>
      </c>
      <c r="H53" s="11">
        <f>+H54</f>
        <v>23600</v>
      </c>
      <c r="I53" s="11">
        <f>+I54</f>
        <v>23600</v>
      </c>
      <c r="J53" s="11">
        <f>+J54</f>
        <v>17791</v>
      </c>
      <c r="K53" s="11">
        <f>I53-J53</f>
        <v>5809</v>
      </c>
      <c r="L53" s="11">
        <f>+L54</f>
        <v>17691</v>
      </c>
    </row>
    <row r="54" spans="1:12" s="6" customFormat="1" x14ac:dyDescent="0.3">
      <c r="A54" s="10" t="s">
        <v>151</v>
      </c>
      <c r="B54" s="10" t="s">
        <v>152</v>
      </c>
      <c r="C54" s="10" t="s">
        <v>153</v>
      </c>
      <c r="D54" s="11">
        <v>0</v>
      </c>
      <c r="E54" s="11">
        <v>23600</v>
      </c>
      <c r="F54" s="11">
        <v>23600</v>
      </c>
      <c r="G54" s="11">
        <v>23600</v>
      </c>
      <c r="H54" s="11">
        <v>23600</v>
      </c>
      <c r="I54" s="11">
        <v>23600</v>
      </c>
      <c r="J54" s="11">
        <v>17791</v>
      </c>
      <c r="K54" s="11">
        <f>I54-J54</f>
        <v>5809</v>
      </c>
      <c r="L54" s="11">
        <v>17691</v>
      </c>
    </row>
    <row r="55" spans="1:12" s="6" customFormat="1" x14ac:dyDescent="0.3">
      <c r="A55" s="10" t="s">
        <v>154</v>
      </c>
      <c r="B55" s="10" t="s">
        <v>155</v>
      </c>
      <c r="C55" s="10" t="s">
        <v>156</v>
      </c>
      <c r="D55" s="11">
        <v>0</v>
      </c>
      <c r="E55" s="11">
        <v>0</v>
      </c>
      <c r="F55" s="11">
        <v>0</v>
      </c>
      <c r="G55" s="11">
        <v>-1</v>
      </c>
      <c r="H55" s="11">
        <v>0</v>
      </c>
      <c r="I55" s="11">
        <v>0</v>
      </c>
      <c r="J55" s="11">
        <v>-23405</v>
      </c>
      <c r="K55" s="11">
        <f>I55-J55</f>
        <v>23405</v>
      </c>
      <c r="L55" s="11">
        <v>0</v>
      </c>
    </row>
    <row r="56" spans="1:12" s="6" customFormat="1" x14ac:dyDescent="0.3">
      <c r="A56" s="10" t="s">
        <v>157</v>
      </c>
      <c r="B56" s="10" t="s">
        <v>158</v>
      </c>
      <c r="C56" s="10" t="s">
        <v>159</v>
      </c>
      <c r="D56" s="11">
        <v>0</v>
      </c>
      <c r="E56" s="11">
        <v>0</v>
      </c>
      <c r="F56" s="11">
        <v>0</v>
      </c>
      <c r="G56" s="11">
        <v>331999</v>
      </c>
      <c r="H56" s="11">
        <v>0</v>
      </c>
      <c r="I56" s="11">
        <v>0</v>
      </c>
      <c r="J56" s="11">
        <v>705378</v>
      </c>
      <c r="K56" s="11">
        <f>I56-J56</f>
        <v>-705378</v>
      </c>
      <c r="L56" s="11">
        <v>0</v>
      </c>
    </row>
    <row r="57" spans="1:12" s="6" customFormat="1" x14ac:dyDescent="0.3">
      <c r="A57" s="10" t="s">
        <v>160</v>
      </c>
      <c r="B57" s="10" t="s">
        <v>161</v>
      </c>
      <c r="C57" s="10" t="s">
        <v>162</v>
      </c>
      <c r="D57" s="11">
        <v>0</v>
      </c>
      <c r="E57" s="11">
        <v>0</v>
      </c>
      <c r="F57" s="11">
        <v>0</v>
      </c>
      <c r="G57" s="11">
        <v>-1</v>
      </c>
      <c r="H57" s="11">
        <v>0</v>
      </c>
      <c r="I57" s="11">
        <v>0</v>
      </c>
      <c r="J57" s="11">
        <v>-23405</v>
      </c>
      <c r="K57" s="11">
        <f>I57-J57</f>
        <v>23405</v>
      </c>
      <c r="L57" s="11">
        <v>0</v>
      </c>
    </row>
    <row r="58" spans="1:12" s="6" customFormat="1" x14ac:dyDescent="0.3">
      <c r="A58" s="10" t="s">
        <v>163</v>
      </c>
      <c r="B58" s="10" t="s">
        <v>164</v>
      </c>
      <c r="C58" s="10" t="s">
        <v>165</v>
      </c>
      <c r="D58" s="11">
        <v>0</v>
      </c>
      <c r="E58" s="11">
        <v>0</v>
      </c>
      <c r="F58" s="11">
        <v>0</v>
      </c>
      <c r="G58" s="11">
        <v>-332000</v>
      </c>
      <c r="H58" s="11">
        <v>0</v>
      </c>
      <c r="I58" s="11">
        <v>0</v>
      </c>
      <c r="J58" s="11">
        <v>-728783</v>
      </c>
      <c r="K58" s="11">
        <f>I58-J58</f>
        <v>728783</v>
      </c>
      <c r="L58" s="11">
        <v>0</v>
      </c>
    </row>
    <row r="59" spans="1:12" s="6" customFormat="1" x14ac:dyDescent="0.3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3">
      <c r="A60" s="13" t="s">
        <v>166</v>
      </c>
      <c r="B60" s="13"/>
      <c r="C60" s="13"/>
      <c r="D60" s="13"/>
      <c r="E60" s="13" t="s">
        <v>168</v>
      </c>
      <c r="F60" s="13"/>
      <c r="G60" s="13"/>
      <c r="H60" s="13"/>
      <c r="I60" s="13" t="s">
        <v>169</v>
      </c>
      <c r="J60" s="13"/>
      <c r="K60" s="13"/>
      <c r="L60" s="13"/>
    </row>
    <row r="61" spans="1:12" x14ac:dyDescent="0.3">
      <c r="A61" s="3" t="s">
        <v>167</v>
      </c>
      <c r="B61" s="3"/>
      <c r="C61" s="3"/>
      <c r="D61" s="3"/>
      <c r="E61" s="3"/>
      <c r="F61" s="3"/>
      <c r="G61" s="3"/>
      <c r="H61" s="3"/>
      <c r="I61" s="3" t="s">
        <v>170</v>
      </c>
      <c r="J61" s="3"/>
      <c r="K61" s="3"/>
      <c r="L61" s="3"/>
    </row>
    <row r="119" spans="1:20" x14ac:dyDescent="0.3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1">
    <mergeCell ref="A60:D60"/>
    <mergeCell ref="A61:D61"/>
    <mergeCell ref="E60:H60"/>
    <mergeCell ref="E61:H61"/>
    <mergeCell ref="I60:L60"/>
    <mergeCell ref="I61:L61"/>
    <mergeCell ref="A9:B9"/>
    <mergeCell ref="C7:C8"/>
    <mergeCell ref="D7:D8"/>
    <mergeCell ref="E7:F7"/>
    <mergeCell ref="G7:G8"/>
    <mergeCell ref="H7:H8"/>
    <mergeCell ref="A1:L1"/>
    <mergeCell ref="A2:L2"/>
    <mergeCell ref="A3:L3"/>
    <mergeCell ref="A4:L4"/>
    <mergeCell ref="A5:L5"/>
    <mergeCell ref="A7:B8"/>
    <mergeCell ref="I7:I8"/>
    <mergeCell ref="J7:J8"/>
    <mergeCell ref="K7:K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2019-02-18T08:47:51Z</dcterms:created>
  <dcterms:modified xsi:type="dcterms:W3CDTF">2019-02-18T08:47:54Z</dcterms:modified>
</cp:coreProperties>
</file>